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 firstSheet="7" activeTab="7"/>
  </bookViews>
  <sheets>
    <sheet name="enero 2012" sheetId="1" r:id="rId1"/>
    <sheet name="febrero 2012" sheetId="2" r:id="rId2"/>
    <sheet name="Marzo 2012" sheetId="4" r:id="rId3"/>
    <sheet name="ABRIL2012" sheetId="5" r:id="rId4"/>
    <sheet name="MAYO 2012" sheetId="6" r:id="rId5"/>
    <sheet name="JUNIO 2012" sheetId="7" r:id="rId6"/>
    <sheet name="JULIO 2012" sheetId="8" r:id="rId7"/>
    <sheet name="AGOSTO 2012" sheetId="9" r:id="rId8"/>
    <sheet name="SETIEMBRE 2012" sheetId="10" r:id="rId9"/>
    <sheet name="OCTUBRE 2012" sheetId="11" r:id="rId10"/>
    <sheet name="NOVIEMBRE 2012" sheetId="12" r:id="rId11"/>
    <sheet name="DICIEMBRE 2012" sheetId="13" r:id="rId12"/>
  </sheets>
  <calcPr calcId="144525"/>
</workbook>
</file>

<file path=xl/calcChain.xml><?xml version="1.0" encoding="utf-8"?>
<calcChain xmlns="http://schemas.openxmlformats.org/spreadsheetml/2006/main">
  <c r="J38" i="13" l="1"/>
  <c r="J39" i="13"/>
  <c r="J40" i="13"/>
  <c r="J41" i="13"/>
  <c r="J42" i="13"/>
  <c r="J43" i="13"/>
  <c r="J44" i="13"/>
  <c r="J45" i="13"/>
  <c r="J46" i="13"/>
  <c r="J47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5" i="13"/>
  <c r="G48" i="13"/>
  <c r="J48" i="13"/>
  <c r="J41" i="12"/>
  <c r="J42" i="12"/>
  <c r="J43" i="12"/>
  <c r="J44" i="12"/>
  <c r="J45" i="12"/>
  <c r="J46" i="12"/>
  <c r="J36" i="12"/>
  <c r="J37" i="12"/>
  <c r="J38" i="12"/>
  <c r="J39" i="12"/>
  <c r="J40" i="12"/>
  <c r="J34" i="12"/>
  <c r="J35" i="12"/>
  <c r="J27" i="12"/>
  <c r="J28" i="12"/>
  <c r="J29" i="12"/>
  <c r="J30" i="12"/>
  <c r="J31" i="12"/>
  <c r="J32" i="12"/>
  <c r="J33" i="12"/>
  <c r="J21" i="12"/>
  <c r="J22" i="12"/>
  <c r="J23" i="12"/>
  <c r="J24" i="12"/>
  <c r="J25" i="12"/>
  <c r="J26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47" i="12"/>
  <c r="J5" i="12"/>
  <c r="G48" i="12"/>
  <c r="J48" i="12"/>
  <c r="J52" i="12" s="1"/>
  <c r="I52" i="12" s="1"/>
  <c r="J6" i="11"/>
  <c r="J7" i="11"/>
  <c r="J8" i="11"/>
  <c r="J9" i="11"/>
  <c r="J10" i="11"/>
  <c r="J11" i="11"/>
  <c r="J12" i="11"/>
  <c r="J13" i="11"/>
  <c r="J14" i="11"/>
  <c r="J15" i="11"/>
  <c r="J16" i="11"/>
  <c r="J5" i="11"/>
  <c r="G17" i="11"/>
  <c r="J17" i="11"/>
  <c r="J21" i="11" s="1"/>
  <c r="J19" i="10"/>
  <c r="J18" i="10"/>
  <c r="J17" i="10"/>
  <c r="J16" i="10"/>
  <c r="J15" i="10"/>
  <c r="J14" i="10"/>
  <c r="J13" i="10"/>
  <c r="J12" i="10"/>
  <c r="J10" i="10"/>
  <c r="J9" i="10"/>
  <c r="J8" i="10"/>
  <c r="J7" i="10"/>
  <c r="J6" i="10"/>
  <c r="J5" i="10"/>
  <c r="G22" i="10"/>
  <c r="J51" i="9"/>
  <c r="J50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1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G53" i="9"/>
  <c r="J74" i="8"/>
  <c r="J73" i="8"/>
  <c r="J72" i="8"/>
  <c r="J71" i="8"/>
  <c r="J70" i="8"/>
  <c r="J69" i="8"/>
  <c r="J68" i="8"/>
  <c r="J67" i="8"/>
  <c r="J75" i="8"/>
  <c r="J66" i="8"/>
  <c r="J65" i="8"/>
  <c r="J64" i="8"/>
  <c r="J63" i="8"/>
  <c r="J62" i="8"/>
  <c r="J61" i="8"/>
  <c r="J60" i="8"/>
  <c r="J59" i="8"/>
  <c r="J76" i="8"/>
  <c r="J58" i="8"/>
  <c r="J57" i="8"/>
  <c r="J56" i="8"/>
  <c r="J55" i="8"/>
  <c r="J54" i="8"/>
  <c r="J53" i="8"/>
  <c r="J52" i="8"/>
  <c r="J51" i="8"/>
  <c r="J50" i="8"/>
  <c r="J49" i="8"/>
  <c r="J48" i="8"/>
  <c r="J47" i="8"/>
  <c r="J43" i="8"/>
  <c r="J44" i="8"/>
  <c r="J45" i="8"/>
  <c r="J46" i="8"/>
  <c r="J77" i="8"/>
  <c r="J42" i="8"/>
  <c r="J41" i="8"/>
  <c r="J38" i="8"/>
  <c r="J37" i="8"/>
  <c r="J35" i="8"/>
  <c r="J34" i="8"/>
  <c r="J33" i="8"/>
  <c r="J32" i="8"/>
  <c r="J31" i="8"/>
  <c r="J30" i="8"/>
  <c r="J17" i="8"/>
  <c r="J16" i="8"/>
  <c r="J15" i="8"/>
  <c r="J36" i="8"/>
  <c r="J29" i="8"/>
  <c r="J28" i="8"/>
  <c r="J27" i="8"/>
  <c r="J26" i="8"/>
  <c r="J25" i="8"/>
  <c r="J24" i="8"/>
  <c r="J23" i="8"/>
  <c r="J22" i="8"/>
  <c r="J21" i="8"/>
  <c r="J20" i="8"/>
  <c r="J19" i="8"/>
  <c r="J18" i="8"/>
  <c r="J14" i="8"/>
  <c r="J13" i="8"/>
  <c r="J12" i="8"/>
  <c r="J11" i="8"/>
  <c r="J10" i="8"/>
  <c r="J9" i="8"/>
  <c r="J5" i="8"/>
  <c r="G78" i="8"/>
  <c r="J78" i="8"/>
  <c r="J82" i="8" s="1"/>
  <c r="I82" i="8" s="1"/>
  <c r="J8" i="7"/>
  <c r="J20" i="7"/>
  <c r="J21" i="7"/>
  <c r="J22" i="7"/>
  <c r="J23" i="7"/>
  <c r="J24" i="7"/>
  <c r="J25" i="7"/>
  <c r="J19" i="7"/>
  <c r="J18" i="7"/>
  <c r="J17" i="7"/>
  <c r="J16" i="7"/>
  <c r="J15" i="7"/>
  <c r="J14" i="7"/>
  <c r="J13" i="7"/>
  <c r="J12" i="7"/>
  <c r="J11" i="7"/>
  <c r="J10" i="7"/>
  <c r="J9" i="7"/>
  <c r="J7" i="7"/>
  <c r="J6" i="7"/>
  <c r="J5" i="7"/>
  <c r="G26" i="7"/>
  <c r="J26" i="7"/>
  <c r="J30" i="7" s="1"/>
  <c r="I30" i="7" s="1"/>
  <c r="J35" i="6"/>
  <c r="J34" i="6"/>
  <c r="J33" i="6"/>
  <c r="G36" i="6"/>
  <c r="I40" i="6" s="1"/>
  <c r="J32" i="6"/>
  <c r="J36" i="6"/>
  <c r="J40" i="6" s="1"/>
  <c r="G32" i="5"/>
  <c r="I36" i="5" s="1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32" i="5" s="1"/>
  <c r="J36" i="5" s="1"/>
  <c r="J64" i="4"/>
  <c r="J63" i="4"/>
  <c r="J54" i="4"/>
  <c r="J55" i="4"/>
  <c r="J56" i="4"/>
  <c r="J57" i="4"/>
  <c r="J58" i="4"/>
  <c r="J59" i="4"/>
  <c r="J52" i="4"/>
  <c r="J53" i="4"/>
  <c r="J60" i="4"/>
  <c r="J61" i="4"/>
  <c r="J51" i="4"/>
  <c r="J25" i="4"/>
  <c r="J23" i="4"/>
  <c r="J20" i="4"/>
  <c r="J13" i="4"/>
  <c r="G65" i="4"/>
  <c r="I69" i="4" s="1"/>
  <c r="J62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4" i="4"/>
  <c r="J22" i="4"/>
  <c r="J21" i="4"/>
  <c r="J19" i="4"/>
  <c r="J18" i="4"/>
  <c r="J17" i="4"/>
  <c r="J16" i="4"/>
  <c r="J15" i="4"/>
  <c r="J14" i="4"/>
  <c r="J12" i="4"/>
  <c r="J11" i="4"/>
  <c r="J10" i="4"/>
  <c r="J9" i="4"/>
  <c r="J8" i="4"/>
  <c r="J7" i="4"/>
  <c r="J6" i="4"/>
  <c r="J5" i="4"/>
  <c r="J65" i="4" s="1"/>
  <c r="J69" i="4" s="1"/>
  <c r="H87" i="1"/>
  <c r="J17" i="2"/>
  <c r="G54" i="2"/>
  <c r="I58" i="2" s="1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J12" i="2"/>
  <c r="J11" i="2"/>
  <c r="J10" i="2"/>
  <c r="J9" i="2"/>
  <c r="J8" i="2"/>
  <c r="J7" i="2"/>
  <c r="J6" i="2"/>
  <c r="J5" i="2"/>
  <c r="J54" i="2" s="1"/>
  <c r="J58" i="2" s="1"/>
  <c r="J59" i="1"/>
  <c r="J48" i="1"/>
  <c r="J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5" i="1"/>
  <c r="G87" i="1"/>
  <c r="I91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7" i="1"/>
  <c r="J46" i="1"/>
  <c r="J52" i="13" l="1"/>
  <c r="I52" i="13" s="1"/>
  <c r="I21" i="11"/>
  <c r="J53" i="9"/>
  <c r="J57" i="9" s="1"/>
  <c r="I57" i="9" s="1"/>
  <c r="J87" i="1"/>
  <c r="J91" i="1" s="1"/>
  <c r="J22" i="10"/>
  <c r="J26" i="10" s="1"/>
  <c r="I26" i="10" s="1"/>
</calcChain>
</file>

<file path=xl/comments1.xml><?xml version="1.0" encoding="utf-8"?>
<comments xmlns="http://schemas.openxmlformats.org/spreadsheetml/2006/main">
  <authors>
    <author>Autor</author>
  </authors>
  <commentList>
    <comment ref="H52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3 ADULTOS+ 2 NIÑAS DE 9 AÑOS Y 2 AÑOS</t>
        </r>
      </text>
    </comment>
  </commentList>
</comments>
</file>

<file path=xl/sharedStrings.xml><?xml version="1.0" encoding="utf-8"?>
<sst xmlns="http://schemas.openxmlformats.org/spreadsheetml/2006/main" count="1425" uniqueCount="269">
  <si>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</si>
  <si>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</si>
  <si>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</si>
  <si>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</si>
  <si>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</si>
  <si>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</si>
  <si>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</si>
  <si>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</si>
  <si>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</si>
  <si>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</si>
  <si>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DANIEL</t>
  </si>
  <si>
    <t>JOSE</t>
  </si>
  <si>
    <t>CAROLINA</t>
  </si>
  <si>
    <t xml:space="preserve">BALDI </t>
  </si>
  <si>
    <t xml:space="preserve">AVENTURAS EL LAGO </t>
  </si>
  <si>
    <t>JEEP BOAT JEEP</t>
  </si>
  <si>
    <t xml:space="preserve">DESAFIO </t>
  </si>
  <si>
    <t>JOSIMAR</t>
  </si>
  <si>
    <t>ARENAL MUNDO AVENTURA</t>
  </si>
  <si>
    <t xml:space="preserve">CAMINATA AL PARQUE + BALDI </t>
  </si>
  <si>
    <t xml:space="preserve">CANOPY </t>
  </si>
  <si>
    <t>CAYONEERING</t>
  </si>
  <si>
    <t>Monto x Recepcionista</t>
  </si>
  <si>
    <t>$</t>
  </si>
  <si>
    <t>¢</t>
  </si>
  <si>
    <t xml:space="preserve">     SERVICIO DE TOURS ENERO  2012</t>
  </si>
  <si>
    <t>ECOTERRA</t>
  </si>
  <si>
    <t xml:space="preserve">ATHICA </t>
  </si>
  <si>
    <t xml:space="preserve">JACAMAR </t>
  </si>
  <si>
    <t xml:space="preserve">KAYAK </t>
  </si>
  <si>
    <t xml:space="preserve">CAMINATA AL PARQUE + BALDI + CENA </t>
  </si>
  <si>
    <t>CAMINATA AL PARQUE + BALDI +CENA</t>
  </si>
  <si>
    <t>ENTRADAS</t>
  </si>
  <si>
    <t xml:space="preserve">PUENTES COLGANTES </t>
  </si>
  <si>
    <t xml:space="preserve">CR SKY ADVENTURE </t>
  </si>
  <si>
    <t xml:space="preserve">SKY TRAM - SKY TREK </t>
  </si>
  <si>
    <t>CAMINATA AL PARQUE + TABACON +CENA</t>
  </si>
  <si>
    <t>CANOA AVENTURA</t>
  </si>
  <si>
    <t>SAFARI # 2</t>
  </si>
  <si>
    <t xml:space="preserve">CAMINATA AL CERRO CHATO </t>
  </si>
  <si>
    <t>CABALGATA AL AVOLCAN</t>
  </si>
  <si>
    <t>ARENAL PARAISO</t>
  </si>
  <si>
    <t>CAYONING</t>
  </si>
  <si>
    <t>ATV LA PRADERA</t>
  </si>
  <si>
    <t>ATV</t>
  </si>
  <si>
    <t xml:space="preserve">ARENAL OASIS </t>
  </si>
  <si>
    <t>FROG WATCHING</t>
  </si>
  <si>
    <t>BIRD WATCHING</t>
  </si>
  <si>
    <t>CAMINATA AL PARQUE</t>
  </si>
  <si>
    <t xml:space="preserve">REST SURA </t>
  </si>
  <si>
    <t>CENA DE PAQUETE $ 12</t>
  </si>
  <si>
    <t>SKY TRAM</t>
  </si>
  <si>
    <t xml:space="preserve">SKY TRAM </t>
  </si>
  <si>
    <t>CENA DE PAQUETE $ 14</t>
  </si>
  <si>
    <t>CENA PAQUETE $ 12</t>
  </si>
  <si>
    <t>SKY TRAM -TREK</t>
  </si>
  <si>
    <t xml:space="preserve">NULO </t>
  </si>
  <si>
    <t xml:space="preserve">SKY TRAM-SKY TREK </t>
  </si>
  <si>
    <t xml:space="preserve">CAÑO NEGRO </t>
  </si>
  <si>
    <t>ERIQ MARTINEZ</t>
  </si>
  <si>
    <t>MESSAGE</t>
  </si>
  <si>
    <t xml:space="preserve">ALMUERZO PROMO </t>
  </si>
  <si>
    <t xml:space="preserve">CENA PROMO </t>
  </si>
  <si>
    <t xml:space="preserve"> SKY TRAM -TREM</t>
  </si>
  <si>
    <t xml:space="preserve">     SERVICIO DE TOURS FEBRERO  2012</t>
  </si>
  <si>
    <t>CR SKY ADVENTURE</t>
  </si>
  <si>
    <t>SKY TRAM -SKY TREK -SKY WALK</t>
  </si>
  <si>
    <t>SKY WALK</t>
  </si>
  <si>
    <t>ORIGINALATV</t>
  </si>
  <si>
    <t>HORSEBACKRIDING</t>
  </si>
  <si>
    <t xml:space="preserve">AVENTURAS AL LAGO </t>
  </si>
  <si>
    <t xml:space="preserve">JEEP BOAT JEEP </t>
  </si>
  <si>
    <t>PUENTES COLGANTES</t>
  </si>
  <si>
    <t>DESAFIO</t>
  </si>
  <si>
    <t xml:space="preserve">MAMBO COMBO </t>
  </si>
  <si>
    <t>SKY TRAM - SKY TREK</t>
  </si>
  <si>
    <t xml:space="preserve">ATV </t>
  </si>
  <si>
    <t xml:space="preserve">CENA </t>
  </si>
  <si>
    <t>CAMINATA AL VOLCAN</t>
  </si>
  <si>
    <t>CAMINATA NOCTURNA (FROG WATCHING)</t>
  </si>
  <si>
    <t>COMBINADO +BALDI Y CENA</t>
  </si>
  <si>
    <t>SKY TRAM-WALK</t>
  </si>
  <si>
    <t>CANOPY VISTA ARENAL</t>
  </si>
  <si>
    <t>UNIQUE CAÑO NEGRO</t>
  </si>
  <si>
    <t>RIO CELESTE</t>
  </si>
  <si>
    <t>SKY TRAM-TREK</t>
  </si>
  <si>
    <t>CAMINATA AL VOLCAN+BALDI+CENA</t>
  </si>
  <si>
    <t>YENDER CHAVEZ</t>
  </si>
  <si>
    <t>CABALGATA A LA CATARATA</t>
  </si>
  <si>
    <t>SKY TRAM-SKY TREK</t>
  </si>
  <si>
    <t>CAMINTA AL PARQUE +TABACON+CENA</t>
  </si>
  <si>
    <t>ORIGINAL ATV</t>
  </si>
  <si>
    <t>DENNIS</t>
  </si>
  <si>
    <t>NULO</t>
  </si>
  <si>
    <t>CAMINATA AL CHATO</t>
  </si>
  <si>
    <t>CAMINATA AL VOLCAN +TABACON +CENA</t>
  </si>
  <si>
    <t>CANOPY ATHICA</t>
  </si>
  <si>
    <t>BALDI</t>
  </si>
  <si>
    <t>COMBO DE MUNDO AVENTURA</t>
  </si>
  <si>
    <t>CAÑO NEGRO BOTE</t>
  </si>
  <si>
    <t>CAMINATA AL VOLCAN +BALDI+CENA</t>
  </si>
  <si>
    <t xml:space="preserve">SAFARI FLOAT CON DON PEDRO </t>
  </si>
  <si>
    <t xml:space="preserve">SKY TRAM -TREK </t>
  </si>
  <si>
    <t>SAFARI FLOAT CON FRUTAS</t>
  </si>
  <si>
    <t xml:space="preserve">CERRO CHATO </t>
  </si>
  <si>
    <t xml:space="preserve">SKY TRAM -SK TREK </t>
  </si>
  <si>
    <t xml:space="preserve">CPL </t>
  </si>
  <si>
    <t>COMBINADO TABACON</t>
  </si>
  <si>
    <t xml:space="preserve">     SERVICIO DE TOURS MARZO  2012</t>
  </si>
  <si>
    <t xml:space="preserve">CAMINATA AL PARQUE </t>
  </si>
  <si>
    <t xml:space="preserve">ENTRADAS BALDI </t>
  </si>
  <si>
    <t>SKY TRAM -SKY TREK</t>
  </si>
  <si>
    <t>CAMINATA AL SILENCIO +BALDI +CENA</t>
  </si>
  <si>
    <t>SAFARI FLOAT</t>
  </si>
  <si>
    <t>SKY TRAM -SKY WALK</t>
  </si>
  <si>
    <t>CHAVES TOUR</t>
  </si>
  <si>
    <t>HOTEL SAN BOSCO</t>
  </si>
  <si>
    <t xml:space="preserve">TRANSFER PRIVADO </t>
  </si>
  <si>
    <t xml:space="preserve">ATV LA PRADERA </t>
  </si>
  <si>
    <t>RAFTING CLAS 2-3</t>
  </si>
  <si>
    <t>CANOPY</t>
  </si>
  <si>
    <t>DIANA</t>
  </si>
  <si>
    <t>COMBIANDO+ ALMUERZO +THE SPRINGS</t>
  </si>
  <si>
    <t xml:space="preserve">SKY TRAM - SKY TREM </t>
  </si>
  <si>
    <t>CAMINA TABACON +ALMUERZO +CENA</t>
  </si>
  <si>
    <t>COMBINADO +BALDI +CENA</t>
  </si>
  <si>
    <t>CAMINATA +TABACON+CENA</t>
  </si>
  <si>
    <t xml:space="preserve">YENDER CHAVES </t>
  </si>
  <si>
    <t>HANGING BRIDGES</t>
  </si>
  <si>
    <t>3+2</t>
  </si>
  <si>
    <t>LA PRADERA</t>
  </si>
  <si>
    <t>JOS IMAR</t>
  </si>
  <si>
    <t>CAMINATA AL VOLCAN +BALDI</t>
  </si>
  <si>
    <t>ALLAN</t>
  </si>
  <si>
    <t>3+1</t>
  </si>
  <si>
    <t>1+2</t>
  </si>
  <si>
    <t xml:space="preserve">     SERVICIO DE TOURS ABRIL  2012</t>
  </si>
  <si>
    <t>DESAFIO LA FORTUNA</t>
  </si>
  <si>
    <t xml:space="preserve">CANOA AVENTURA </t>
  </si>
  <si>
    <t>CAMINATA AL SILENCIO+BALDI+CENA</t>
  </si>
  <si>
    <t>SAFARI CON FRUTAS</t>
  </si>
  <si>
    <t>BALDI CON ENTRADAS</t>
  </si>
  <si>
    <t>VOLCANO HIKE</t>
  </si>
  <si>
    <t xml:space="preserve">MAMBOCOMBO </t>
  </si>
  <si>
    <t xml:space="preserve"> CR SKY ADVENTURE</t>
  </si>
  <si>
    <t>CAMINATA AL VOLCAN +BALDI CENA</t>
  </si>
  <si>
    <t>CR SKY ADVENTURES</t>
  </si>
  <si>
    <t xml:space="preserve">CAMINATA AL VOLCAN +BALDI </t>
  </si>
  <si>
    <t>ATHICA</t>
  </si>
  <si>
    <t>CAMINATA AL VOLCAN+ TABACON-CENA</t>
  </si>
  <si>
    <t>CAÑO NEGRO</t>
  </si>
  <si>
    <t>5178-79</t>
  </si>
  <si>
    <t xml:space="preserve">     SERVICIO DE TOURS MAYO  2012</t>
  </si>
  <si>
    <t>CAMINATA AL VOLCÁN</t>
  </si>
  <si>
    <t>JOSÉ</t>
  </si>
  <si>
    <t>CANOPY - HORSEBACKRIDING</t>
  </si>
  <si>
    <t>CANOA</t>
  </si>
  <si>
    <t>CAMINATA AL SILENCIO- BALDI- CENA</t>
  </si>
  <si>
    <t>SAFARI PEÑAS BLANCAS</t>
  </si>
  <si>
    <t>CAMINATA AL VOLCÁN BALDI - CENA</t>
  </si>
  <si>
    <t>CANYONING</t>
  </si>
  <si>
    <t>COMBINADO BALDI + CENA</t>
  </si>
  <si>
    <t>CABALGATA AL VOLCÁN</t>
  </si>
  <si>
    <t>AVENTURAS EL LAGO</t>
  </si>
  <si>
    <t>JEEP- BOAT - JEEP</t>
  </si>
  <si>
    <t xml:space="preserve">COMBINADO  </t>
  </si>
  <si>
    <t>RAFTING RÍO SARAPIQUÍ</t>
  </si>
  <si>
    <t>RAFTING III Y IV</t>
  </si>
  <si>
    <t>CAMINATA AL SILENCIO</t>
  </si>
  <si>
    <t>COMBINADO TABACÓN - CENA</t>
  </si>
  <si>
    <t>CAMINATA AL VOLCÁN TABACÓN Y CENA</t>
  </si>
  <si>
    <t>ARENAL MONTEVERDE</t>
  </si>
  <si>
    <t>SKY TRAM - SKY TREK / SIN TRANSPORTE</t>
  </si>
  <si>
    <t>ENTRADAS A LAS TERMALES</t>
  </si>
  <si>
    <t xml:space="preserve">     SERVICIO DE TOURS JUNIO  2012</t>
  </si>
  <si>
    <t>CAMINATA AL VOLCÁN ARENAL</t>
  </si>
  <si>
    <t xml:space="preserve">SAFARI FLOAT BY RAFT </t>
  </si>
  <si>
    <t>ATV DOBLE</t>
  </si>
  <si>
    <t>CHAVEZ TOUR</t>
  </si>
  <si>
    <t>CABALLOS A LA CATARATA</t>
  </si>
  <si>
    <t>VOLCANO HIKE + BALDI+ CENA</t>
  </si>
  <si>
    <t>MAMBO COMBO</t>
  </si>
  <si>
    <t>CERRO CHATO TOUR PARA DICIEMBRE</t>
  </si>
  <si>
    <t xml:space="preserve">     SERVICIO DE TOURS JULIO  2012</t>
  </si>
  <si>
    <t>COMBINADO CON TABACÓN Y CENA</t>
  </si>
  <si>
    <t>TOUR CANCELADO</t>
  </si>
  <si>
    <t>ALMUERZO NACIONALES</t>
  </si>
  <si>
    <t>SKY TRAM Y TREK</t>
  </si>
  <si>
    <t>CAMINATA AL PARQUE NACIONAL</t>
  </si>
  <si>
    <t xml:space="preserve"> </t>
  </si>
  <si>
    <t>DESAFIO ADVENTURES</t>
  </si>
  <si>
    <t>CERRO CHATO HIKE</t>
  </si>
  <si>
    <t>JEEP - BOAT - JEEP</t>
  </si>
  <si>
    <t>COMBINADO CON BALDI + CENA</t>
  </si>
  <si>
    <t>CAVERNAS DEL VENADO</t>
  </si>
  <si>
    <t>SAFARI FINCA DON PEDRO</t>
  </si>
  <si>
    <t xml:space="preserve">ATV SENCILLO </t>
  </si>
  <si>
    <t>SAFARI EN CANOA</t>
  </si>
  <si>
    <t>SKY ADVENTURES</t>
  </si>
  <si>
    <t>RAFTING IV</t>
  </si>
  <si>
    <t>ENTRADA</t>
  </si>
  <si>
    <t>CHAVEZ TOURS</t>
  </si>
  <si>
    <t>CAMINATA AL VOLCÁN + BALDI + CENA</t>
  </si>
  <si>
    <t>RAFTING CLASS II Y IV</t>
  </si>
  <si>
    <t xml:space="preserve">SKY TRAM   </t>
  </si>
  <si>
    <t>CAMINATA AL VOLCÁN + TABACÓN + CENA</t>
  </si>
  <si>
    <t>MOD. VOUCHER 5295</t>
  </si>
  <si>
    <t>COMBINADO + TABACÓN + CENA</t>
  </si>
  <si>
    <t>CABALGATA A LA CATARATA LA FORTUNA</t>
  </si>
  <si>
    <t>PROMO NACIONALES</t>
  </si>
  <si>
    <t>ARENAL MDO AVENTURA</t>
  </si>
  <si>
    <t>CANOPY+VILLA MALEKU+WATERFALL</t>
  </si>
  <si>
    <t>JEEP-BOAT-JEEP</t>
  </si>
  <si>
    <t>KAYAK</t>
  </si>
  <si>
    <t>COMBINADO + ECOTERMALES + CENA</t>
  </si>
  <si>
    <t>CAMINATA AL PARQUE NACIONAL + BALDI</t>
  </si>
  <si>
    <t>RAFTING RIO TORO CLASE 3-4</t>
  </si>
  <si>
    <t xml:space="preserve">CAMINATA AL VOLCÁN   </t>
  </si>
  <si>
    <t>CPMBINADO + BALDI CENA</t>
  </si>
  <si>
    <t>RIO BALSA CLASE II Y III</t>
  </si>
  <si>
    <t>SKY TRAM-TREK - WALK</t>
  </si>
  <si>
    <t>CAMINATA A RÍO CELESTE</t>
  </si>
  <si>
    <t>RAFTING CLASE 3-4 RIO TORO</t>
  </si>
  <si>
    <t>CAMINATA AL PARQUE NACIONAL + ECOTERMALES</t>
  </si>
  <si>
    <t>SKY TRAM &amp; TREK</t>
  </si>
  <si>
    <t xml:space="preserve"> CAYONING</t>
  </si>
  <si>
    <t>ATV AL VOLCAN</t>
  </si>
  <si>
    <t xml:space="preserve">     SERVICIO DE TOURS SETIEMBRE  2012</t>
  </si>
  <si>
    <t>SKY TRAM Y SKY TREK</t>
  </si>
  <si>
    <t>DESAFIO ADVENTURE</t>
  </si>
  <si>
    <t>AVENTURAS ARENAL</t>
  </si>
  <si>
    <t>CAMINATA AL PARQUE + BALDI + CENA</t>
  </si>
  <si>
    <t>RAFTING CLASS III AND IV</t>
  </si>
  <si>
    <t>CAMINATA AL VOLCAN + TABACON + CENA</t>
  </si>
  <si>
    <t>ATHICA CANOPY</t>
  </si>
  <si>
    <t>HORSEBACK AND CANOPY</t>
  </si>
  <si>
    <t>LANDS IN LOVE</t>
  </si>
  <si>
    <t>CABALGATA</t>
  </si>
  <si>
    <t xml:space="preserve">CAMINATA AL VOLCAN  </t>
  </si>
  <si>
    <t xml:space="preserve">     SERVICIO DE TOURS OCTUBRE  2012</t>
  </si>
  <si>
    <t>CAVERNAS DEL VENADO / NACIONALES</t>
  </si>
  <si>
    <t>NATY</t>
  </si>
  <si>
    <t>CAMINATA AL VOLCAN + BALDI + CENA</t>
  </si>
  <si>
    <t>COMBINADO + BALDI + CENA</t>
  </si>
  <si>
    <t xml:space="preserve">CAMINATA AL VOLCAN + BALDI  </t>
  </si>
  <si>
    <t>CENA NACIONALES</t>
  </si>
  <si>
    <t>CAMINATA CERRO CHATO</t>
  </si>
  <si>
    <t xml:space="preserve">     SERVICIO DE TOURS NOVIEMBRE  2012</t>
  </si>
  <si>
    <t>SKY TRAM - TREK</t>
  </si>
  <si>
    <t>KAYAK LAGO ARENAL</t>
  </si>
  <si>
    <t xml:space="preserve">LOS VOUCHERS DEL 5103 NO SON CONSECUTIVOS, YA QUE SE AGOTARON. ESOS FUERON ENVIADOS DE VOLCANO. </t>
  </si>
  <si>
    <t>SKY TRAM - TREK - WALK</t>
  </si>
  <si>
    <t>ENTRADAS A BALDI</t>
  </si>
  <si>
    <t xml:space="preserve">     SERVICIO DE TOURS DICIEMBRE  2012</t>
  </si>
  <si>
    <t>SAFARI</t>
  </si>
  <si>
    <t>MARIELA</t>
  </si>
  <si>
    <t>ARENAL SPA</t>
  </si>
  <si>
    <t>2 MASAJES SUECOS</t>
  </si>
  <si>
    <t>CAMIANATA PUENTES COLGANTES</t>
  </si>
  <si>
    <t>2+1 ( 8 AÑOS)</t>
  </si>
  <si>
    <t>MASAJE SUECO</t>
  </si>
  <si>
    <t>LOS VOUCHERS A PARTIR DEL 5401 SON EL CONSECUTIVO DEL QUE FINALIZAMOS EN NOVIEMBRE (5400) luego se inicio uno que enviaron de volcano pero ya se agotó. Este era del (5103 al 5150)</t>
  </si>
  <si>
    <t>MASAJE HOMBROS Y ESPALDA</t>
  </si>
  <si>
    <t>ATV AL VOLCÁN</t>
  </si>
  <si>
    <t>ARENAL OASIS</t>
  </si>
  <si>
    <t>CAMINATA NOCTURNA</t>
  </si>
  <si>
    <t>6X1 TOUR (CATARATA + FINCA+VOLCAN+BALDI+CENA)</t>
  </si>
  <si>
    <t>(CATARATA+PUENTES+VOLCÁN+BALDI+CENA)</t>
  </si>
  <si>
    <t>RAFTING RÍO BALSA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</si>
</sst>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;@"/>
    <numFmt numFmtId="165" formatCode="&quot;$&quot;#,##0"/>
    <numFmt numFmtId="166" formatCode="&quot;₡&quot;#,##0;[Red]&quot;₡&quot;#,##0"/>
    <numFmt numFmtId="167" formatCode="[$$-409]#,##0"/>
    <numFmt numFmtId="168" formatCode="[$$-409]#,##0.00"/>
    <numFmt numFmtId="169" formatCode="&quot;₡&quot;#,##0.00"/>
    <numFmt numFmtId="170" formatCode="d/mm/yy;@"/>
  </numFmts>
  <fonts count="15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7" fontId="3" fillId="4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164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2" fillId="0" borderId="0" xfId="0" applyNumberFormat="1" applyFont="1"/>
    <xf numFmtId="0" fontId="8" fillId="5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168" fontId="7" fillId="6" borderId="8" xfId="0" applyNumberFormat="1" applyFont="1" applyFill="1" applyBorder="1" applyAlignment="1">
      <alignment horizontal="center"/>
    </xf>
    <xf numFmtId="169" fontId="7" fillId="6" borderId="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65" fontId="3" fillId="7" borderId="4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166" fontId="3" fillId="7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65" fontId="3" fillId="8" borderId="4" xfId="0" applyNumberFormat="1" applyFont="1" applyFill="1" applyBorder="1" applyAlignment="1">
      <alignment horizontal="center"/>
    </xf>
    <xf numFmtId="0" fontId="3" fillId="8" borderId="4" xfId="0" applyNumberFormat="1" applyFont="1" applyFill="1" applyBorder="1" applyAlignment="1">
      <alignment horizontal="center"/>
    </xf>
    <xf numFmtId="166" fontId="3" fillId="8" borderId="4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65" fontId="12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167" fontId="12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164" fontId="12" fillId="7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165" fontId="12" fillId="7" borderId="4" xfId="0" applyNumberFormat="1" applyFont="1" applyFill="1" applyBorder="1" applyAlignment="1">
      <alignment horizontal="center"/>
    </xf>
    <xf numFmtId="0" fontId="12" fillId="7" borderId="4" xfId="0" applyNumberFormat="1" applyFont="1" applyFill="1" applyBorder="1" applyAlignment="1">
      <alignment horizontal="center"/>
    </xf>
    <xf numFmtId="166" fontId="12" fillId="7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164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65" fontId="12" fillId="4" borderId="4" xfId="0" applyNumberFormat="1" applyFont="1" applyFill="1" applyBorder="1" applyAlignment="1">
      <alignment horizontal="center"/>
    </xf>
    <xf numFmtId="0" fontId="12" fillId="4" borderId="4" xfId="0" applyNumberFormat="1" applyFont="1" applyFill="1" applyBorder="1" applyAlignment="1">
      <alignment horizontal="center"/>
    </xf>
    <xf numFmtId="166" fontId="12" fillId="4" borderId="4" xfId="0" applyNumberFormat="1" applyFont="1" applyFill="1" applyBorder="1" applyAlignment="1">
      <alignment horizontal="center"/>
    </xf>
    <xf numFmtId="167" fontId="12" fillId="4" borderId="4" xfId="0" applyNumberFormat="1" applyFont="1" applyFill="1" applyBorder="1" applyAlignment="1">
      <alignment horizontal="center"/>
    </xf>
    <xf numFmtId="164" fontId="12" fillId="9" borderId="4" xfId="0" applyNumberFormat="1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165" fontId="12" fillId="9" borderId="4" xfId="0" applyNumberFormat="1" applyFont="1" applyFill="1" applyBorder="1" applyAlignment="1">
      <alignment horizontal="center"/>
    </xf>
    <xf numFmtId="0" fontId="12" fillId="9" borderId="4" xfId="0" applyNumberFormat="1" applyFont="1" applyFill="1" applyBorder="1" applyAlignment="1">
      <alignment horizontal="center"/>
    </xf>
    <xf numFmtId="166" fontId="3" fillId="9" borderId="4" xfId="0" applyNumberFormat="1" applyFont="1" applyFill="1" applyBorder="1" applyAlignment="1">
      <alignment horizontal="center"/>
    </xf>
    <xf numFmtId="166" fontId="12" fillId="9" borderId="4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/>
    </xf>
    <xf numFmtId="0" fontId="3" fillId="9" borderId="4" xfId="0" applyNumberFormat="1" applyFont="1" applyFill="1" applyBorder="1" applyAlignment="1">
      <alignment horizontal="center"/>
    </xf>
    <xf numFmtId="164" fontId="13" fillId="7" borderId="4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165" fontId="13" fillId="7" borderId="4" xfId="0" applyNumberFormat="1" applyFont="1" applyFill="1" applyBorder="1" applyAlignment="1">
      <alignment horizontal="center"/>
    </xf>
    <xf numFmtId="0" fontId="13" fillId="7" borderId="4" xfId="0" applyNumberFormat="1" applyFont="1" applyFill="1" applyBorder="1" applyAlignment="1">
      <alignment horizontal="center"/>
    </xf>
    <xf numFmtId="166" fontId="13" fillId="7" borderId="4" xfId="0" applyNumberFormat="1" applyFont="1" applyFill="1" applyBorder="1" applyAlignment="1">
      <alignment horizontal="center"/>
    </xf>
    <xf numFmtId="165" fontId="13" fillId="4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>
      <alignment horizontal="center"/>
    </xf>
    <xf numFmtId="166" fontId="13" fillId="4" borderId="4" xfId="0" applyNumberFormat="1" applyFont="1" applyFill="1" applyBorder="1" applyAlignment="1">
      <alignment horizontal="center"/>
    </xf>
    <xf numFmtId="164" fontId="14" fillId="4" borderId="4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165" fontId="14" fillId="4" borderId="4" xfId="0" applyNumberFormat="1" applyFont="1" applyFill="1" applyBorder="1" applyAlignment="1">
      <alignment horizontal="center"/>
    </xf>
    <xf numFmtId="0" fontId="14" fillId="4" borderId="4" xfId="0" applyNumberFormat="1" applyFont="1" applyFill="1" applyBorder="1" applyAlignment="1">
      <alignment horizontal="center"/>
    </xf>
    <xf numFmtId="166" fontId="14" fillId="4" borderId="4" xfId="0" applyNumberFormat="1" applyFont="1" applyFill="1" applyBorder="1" applyAlignment="1">
      <alignment horizontal="center"/>
    </xf>
    <xf numFmtId="164" fontId="14" fillId="10" borderId="4" xfId="0" applyNumberFormat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165" fontId="14" fillId="10" borderId="4" xfId="0" applyNumberFormat="1" applyFont="1" applyFill="1" applyBorder="1" applyAlignment="1">
      <alignment horizontal="center"/>
    </xf>
    <xf numFmtId="0" fontId="14" fillId="10" borderId="4" xfId="0" applyNumberFormat="1" applyFont="1" applyFill="1" applyBorder="1" applyAlignment="1">
      <alignment horizontal="center"/>
    </xf>
    <xf numFmtId="166" fontId="13" fillId="10" borderId="4" xfId="0" applyNumberFormat="1" applyFont="1" applyFill="1" applyBorder="1" applyAlignment="1">
      <alignment horizontal="center"/>
    </xf>
    <xf numFmtId="166" fontId="14" fillId="10" borderId="4" xfId="0" applyNumberFormat="1" applyFont="1" applyFill="1" applyBorder="1" applyAlignment="1">
      <alignment horizontal="center"/>
    </xf>
    <xf numFmtId="167" fontId="14" fillId="10" borderId="4" xfId="0" applyNumberFormat="1" applyFont="1" applyFill="1" applyBorder="1" applyAlignment="1">
      <alignment horizontal="center"/>
    </xf>
    <xf numFmtId="164" fontId="14" fillId="7" borderId="4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165" fontId="14" fillId="7" borderId="4" xfId="0" applyNumberFormat="1" applyFont="1" applyFill="1" applyBorder="1" applyAlignment="1">
      <alignment horizontal="center"/>
    </xf>
    <xf numFmtId="0" fontId="14" fillId="7" borderId="4" xfId="0" applyNumberFormat="1" applyFont="1" applyFill="1" applyBorder="1" applyAlignment="1">
      <alignment horizontal="center"/>
    </xf>
    <xf numFmtId="166" fontId="14" fillId="7" borderId="4" xfId="0" applyNumberFormat="1" applyFont="1" applyFill="1" applyBorder="1" applyAlignment="1">
      <alignment horizontal="center"/>
    </xf>
    <xf numFmtId="170" fontId="14" fillId="4" borderId="4" xfId="0" applyNumberFormat="1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164" fontId="12" fillId="10" borderId="4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NumberFormat="1" applyFont="1" applyBorder="1"/>
    <xf numFmtId="167" fontId="14" fillId="4" borderId="4" xfId="0" applyNumberFormat="1" applyFont="1" applyFill="1" applyBorder="1" applyAlignment="1">
      <alignment horizontal="center"/>
    </xf>
    <xf numFmtId="164" fontId="13" fillId="12" borderId="4" xfId="0" applyNumberFormat="1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/>
    </xf>
    <xf numFmtId="165" fontId="13" fillId="12" borderId="4" xfId="0" applyNumberFormat="1" applyFont="1" applyFill="1" applyBorder="1" applyAlignment="1">
      <alignment horizontal="center"/>
    </xf>
    <xf numFmtId="0" fontId="13" fillId="12" borderId="4" xfId="0" applyNumberFormat="1" applyFont="1" applyFill="1" applyBorder="1" applyAlignment="1">
      <alignment horizontal="center"/>
    </xf>
    <xf numFmtId="166" fontId="13" fillId="12" borderId="4" xfId="0" applyNumberFormat="1" applyFont="1" applyFill="1" applyBorder="1" applyAlignment="1">
      <alignment horizontal="center"/>
    </xf>
    <xf numFmtId="164" fontId="14" fillId="12" borderId="4" xfId="0" applyNumberFormat="1" applyFont="1" applyFill="1" applyBorder="1" applyAlignment="1">
      <alignment horizontal="center"/>
    </xf>
    <xf numFmtId="0" fontId="14" fillId="12" borderId="4" xfId="0" applyFont="1" applyFill="1" applyBorder="1" applyAlignment="1">
      <alignment horizontal="center"/>
    </xf>
    <xf numFmtId="165" fontId="14" fillId="12" borderId="4" xfId="0" applyNumberFormat="1" applyFont="1" applyFill="1" applyBorder="1" applyAlignment="1">
      <alignment horizontal="center"/>
    </xf>
    <xf numFmtId="0" fontId="14" fillId="12" borderId="4" xfId="0" applyNumberFormat="1" applyFont="1" applyFill="1" applyBorder="1" applyAlignment="1">
      <alignment horizontal="center"/>
    </xf>
    <xf numFmtId="14" fontId="2" fillId="0" borderId="0" xfId="0" applyNumberFormat="1" applyFont="1" applyFill="1"/>
    <xf numFmtId="164" fontId="13" fillId="13" borderId="4" xfId="0" applyNumberFormat="1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165" fontId="13" fillId="13" borderId="4" xfId="0" applyNumberFormat="1" applyFont="1" applyFill="1" applyBorder="1" applyAlignment="1">
      <alignment horizontal="center"/>
    </xf>
    <xf numFmtId="0" fontId="13" fillId="13" borderId="4" xfId="0" applyNumberFormat="1" applyFont="1" applyFill="1" applyBorder="1" applyAlignment="1">
      <alignment horizontal="center"/>
    </xf>
    <xf numFmtId="166" fontId="13" fillId="13" borderId="4" xfId="0" applyNumberFormat="1" applyFont="1" applyFill="1" applyBorder="1" applyAlignment="1">
      <alignment horizontal="center"/>
    </xf>
    <xf numFmtId="164" fontId="14" fillId="13" borderId="4" xfId="0" applyNumberFormat="1" applyFont="1" applyFill="1" applyBorder="1" applyAlignment="1">
      <alignment horizontal="center"/>
    </xf>
    <xf numFmtId="0" fontId="14" fillId="13" borderId="4" xfId="0" applyFont="1" applyFill="1" applyBorder="1" applyAlignment="1">
      <alignment horizontal="center"/>
    </xf>
    <xf numFmtId="165" fontId="14" fillId="13" borderId="4" xfId="0" applyNumberFormat="1" applyFont="1" applyFill="1" applyBorder="1" applyAlignment="1">
      <alignment horizontal="center"/>
    </xf>
    <xf numFmtId="0" fontId="14" fillId="13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12" borderId="0" xfId="0" applyFont="1" applyFill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2"/>
  <sheetViews>
    <sheetView topLeftCell="A70" workbookViewId="0">
      <selection activeCell="B65" sqref="B65"/>
    </sheetView>
  </sheetViews>
  <sheetFormatPr baseColWidth="10" defaultRowHeight="15" x14ac:dyDescent="0.25"/>
  <cols>
    <col min="1" max="1" width="11.42578125" style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36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25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40909</v>
      </c>
      <c r="C5" s="5">
        <v>4951</v>
      </c>
      <c r="D5" s="5">
        <v>40112</v>
      </c>
      <c r="E5" s="5" t="s">
        <v>14</v>
      </c>
      <c r="F5" s="5" t="s">
        <v>15</v>
      </c>
      <c r="G5" s="6">
        <v>50</v>
      </c>
      <c r="H5" s="7">
        <v>2</v>
      </c>
      <c r="I5" s="8">
        <v>505</v>
      </c>
      <c r="J5" s="8">
        <f t="shared" ref="J5" si="0">G5*I5</f>
        <v>25250</v>
      </c>
      <c r="K5" s="5" t="s">
        <v>12</v>
      </c>
    </row>
    <row r="6" spans="2:11" x14ac:dyDescent="0.25">
      <c r="B6" s="4">
        <v>40909</v>
      </c>
      <c r="C6" s="5">
        <v>4952</v>
      </c>
      <c r="D6" s="5">
        <v>40104</v>
      </c>
      <c r="E6" s="5" t="s">
        <v>16</v>
      </c>
      <c r="F6" s="5" t="s">
        <v>21</v>
      </c>
      <c r="G6" s="10">
        <v>255</v>
      </c>
      <c r="H6" s="11">
        <v>3</v>
      </c>
      <c r="I6" s="8">
        <v>505</v>
      </c>
      <c r="J6" s="8">
        <f t="shared" ref="J6:J68" si="1">G6*I6</f>
        <v>128775</v>
      </c>
      <c r="K6" s="9" t="s">
        <v>12</v>
      </c>
    </row>
    <row r="7" spans="2:11" x14ac:dyDescent="0.25">
      <c r="B7" s="4">
        <v>40910</v>
      </c>
      <c r="C7" s="5">
        <v>4953</v>
      </c>
      <c r="D7" s="5">
        <v>40107</v>
      </c>
      <c r="E7" s="5" t="s">
        <v>14</v>
      </c>
      <c r="F7" s="5" t="s">
        <v>15</v>
      </c>
      <c r="G7" s="10">
        <v>50</v>
      </c>
      <c r="H7" s="11">
        <v>2</v>
      </c>
      <c r="I7" s="8">
        <v>505</v>
      </c>
      <c r="J7" s="8">
        <f t="shared" si="1"/>
        <v>25250</v>
      </c>
      <c r="K7" s="5" t="s">
        <v>12</v>
      </c>
    </row>
    <row r="8" spans="2:11" x14ac:dyDescent="0.25">
      <c r="B8" s="4">
        <v>40909</v>
      </c>
      <c r="C8" s="5">
        <v>4954</v>
      </c>
      <c r="D8" s="5">
        <v>40110</v>
      </c>
      <c r="E8" s="5" t="s">
        <v>26</v>
      </c>
      <c r="F8" s="5" t="s">
        <v>19</v>
      </c>
      <c r="G8" s="6">
        <v>152</v>
      </c>
      <c r="H8" s="7">
        <v>2</v>
      </c>
      <c r="I8" s="8">
        <v>505</v>
      </c>
      <c r="J8" s="8">
        <f t="shared" si="1"/>
        <v>76760</v>
      </c>
      <c r="K8" s="9" t="s">
        <v>12</v>
      </c>
    </row>
    <row r="9" spans="2:11" x14ac:dyDescent="0.25">
      <c r="B9" s="4">
        <v>40910</v>
      </c>
      <c r="C9" s="5">
        <v>4955</v>
      </c>
      <c r="D9" s="5">
        <v>40116</v>
      </c>
      <c r="E9" s="5" t="s">
        <v>27</v>
      </c>
      <c r="F9" s="5" t="s">
        <v>20</v>
      </c>
      <c r="G9" s="6">
        <v>180</v>
      </c>
      <c r="H9" s="7">
        <v>4</v>
      </c>
      <c r="I9" s="8">
        <v>505</v>
      </c>
      <c r="J9" s="8">
        <f t="shared" si="1"/>
        <v>90900</v>
      </c>
      <c r="K9" s="9" t="s">
        <v>11</v>
      </c>
    </row>
    <row r="10" spans="2:11" x14ac:dyDescent="0.25">
      <c r="B10" s="4">
        <v>40910</v>
      </c>
      <c r="C10" s="5">
        <v>4956</v>
      </c>
      <c r="D10" s="5">
        <v>40119</v>
      </c>
      <c r="E10" s="5" t="s">
        <v>28</v>
      </c>
      <c r="F10" s="5" t="s">
        <v>29</v>
      </c>
      <c r="G10" s="6">
        <v>102</v>
      </c>
      <c r="H10" s="7">
        <v>2</v>
      </c>
      <c r="I10" s="8">
        <v>505</v>
      </c>
      <c r="J10" s="8">
        <f t="shared" si="1"/>
        <v>51510</v>
      </c>
      <c r="K10" s="9" t="s">
        <v>11</v>
      </c>
    </row>
    <row r="11" spans="2:11" x14ac:dyDescent="0.25">
      <c r="B11" s="4">
        <v>40910</v>
      </c>
      <c r="C11" s="5">
        <v>4957</v>
      </c>
      <c r="D11" s="5">
        <v>40128</v>
      </c>
      <c r="E11" s="5" t="s">
        <v>26</v>
      </c>
      <c r="F11" s="5" t="s">
        <v>30</v>
      </c>
      <c r="G11" s="10">
        <v>172</v>
      </c>
      <c r="H11" s="11">
        <v>2</v>
      </c>
      <c r="I11" s="8">
        <v>505</v>
      </c>
      <c r="J11" s="8">
        <f t="shared" si="1"/>
        <v>86860</v>
      </c>
      <c r="K11" s="5" t="s">
        <v>11</v>
      </c>
    </row>
    <row r="12" spans="2:11" x14ac:dyDescent="0.25">
      <c r="B12" s="4">
        <v>40910</v>
      </c>
      <c r="C12" s="5">
        <v>4958</v>
      </c>
      <c r="D12" s="5">
        <v>40129</v>
      </c>
      <c r="E12" s="5" t="s">
        <v>26</v>
      </c>
      <c r="F12" s="5" t="s">
        <v>31</v>
      </c>
      <c r="G12" s="10">
        <v>304</v>
      </c>
      <c r="H12" s="11">
        <v>4</v>
      </c>
      <c r="I12" s="8">
        <v>505</v>
      </c>
      <c r="J12" s="8">
        <f t="shared" si="1"/>
        <v>153520</v>
      </c>
      <c r="K12" s="5" t="s">
        <v>12</v>
      </c>
    </row>
    <row r="13" spans="2:11" x14ac:dyDescent="0.25">
      <c r="B13" s="4">
        <v>40910</v>
      </c>
      <c r="C13" s="11">
        <v>4959</v>
      </c>
      <c r="D13" s="5">
        <v>40164</v>
      </c>
      <c r="E13" s="5" t="s">
        <v>13</v>
      </c>
      <c r="F13" s="5" t="s">
        <v>32</v>
      </c>
      <c r="G13" s="10">
        <v>62</v>
      </c>
      <c r="H13" s="11">
        <v>2</v>
      </c>
      <c r="I13" s="8">
        <v>505</v>
      </c>
      <c r="J13" s="8">
        <f t="shared" si="1"/>
        <v>31310</v>
      </c>
      <c r="K13" s="5" t="s">
        <v>17</v>
      </c>
    </row>
    <row r="14" spans="2:11" x14ac:dyDescent="0.25">
      <c r="B14" s="4">
        <v>40911</v>
      </c>
      <c r="C14" s="5">
        <v>4960</v>
      </c>
      <c r="D14" s="5">
        <v>40164</v>
      </c>
      <c r="E14" s="5" t="s">
        <v>18</v>
      </c>
      <c r="F14" s="5" t="s">
        <v>20</v>
      </c>
      <c r="G14" s="10">
        <v>60</v>
      </c>
      <c r="H14" s="11">
        <v>2</v>
      </c>
      <c r="I14" s="8">
        <v>505</v>
      </c>
      <c r="J14" s="8">
        <f t="shared" si="1"/>
        <v>30300</v>
      </c>
      <c r="K14" s="5" t="s">
        <v>10</v>
      </c>
    </row>
    <row r="15" spans="2:11" x14ac:dyDescent="0.25">
      <c r="B15" s="4">
        <v>40909</v>
      </c>
      <c r="C15" s="5">
        <v>4379</v>
      </c>
      <c r="D15" s="5">
        <v>40112</v>
      </c>
      <c r="E15" s="5" t="s">
        <v>26</v>
      </c>
      <c r="F15" s="5" t="s">
        <v>33</v>
      </c>
      <c r="G15" s="10">
        <v>110</v>
      </c>
      <c r="H15" s="11">
        <v>2</v>
      </c>
      <c r="I15" s="8">
        <v>505</v>
      </c>
      <c r="J15" s="8">
        <f t="shared" si="1"/>
        <v>55550</v>
      </c>
      <c r="K15" s="5" t="s">
        <v>10</v>
      </c>
    </row>
    <row r="16" spans="2:11" x14ac:dyDescent="0.25">
      <c r="B16" s="4">
        <v>40909</v>
      </c>
      <c r="C16" s="5">
        <v>4380</v>
      </c>
      <c r="D16" s="5">
        <v>40101</v>
      </c>
      <c r="E16" s="5" t="s">
        <v>34</v>
      </c>
      <c r="F16" s="5" t="s">
        <v>35</v>
      </c>
      <c r="G16" s="10">
        <v>146</v>
      </c>
      <c r="H16" s="11">
        <v>2</v>
      </c>
      <c r="I16" s="8">
        <v>505</v>
      </c>
      <c r="J16" s="8">
        <f t="shared" si="1"/>
        <v>73730</v>
      </c>
      <c r="K16" s="5" t="s">
        <v>11</v>
      </c>
    </row>
    <row r="17" spans="1:11" x14ac:dyDescent="0.25">
      <c r="B17" s="4">
        <v>40912</v>
      </c>
      <c r="C17" s="5">
        <v>4381</v>
      </c>
      <c r="D17" s="5">
        <v>40142</v>
      </c>
      <c r="E17" s="5" t="s">
        <v>26</v>
      </c>
      <c r="F17" s="5" t="s">
        <v>36</v>
      </c>
      <c r="G17" s="10">
        <v>132</v>
      </c>
      <c r="H17" s="11">
        <v>2</v>
      </c>
      <c r="I17" s="8">
        <v>505</v>
      </c>
      <c r="J17" s="8">
        <f t="shared" si="1"/>
        <v>66660</v>
      </c>
      <c r="K17" s="5" t="s">
        <v>11</v>
      </c>
    </row>
    <row r="18" spans="1:11" x14ac:dyDescent="0.25">
      <c r="B18" s="4">
        <v>40911</v>
      </c>
      <c r="C18" s="5">
        <v>4961</v>
      </c>
      <c r="D18" s="5">
        <v>40150</v>
      </c>
      <c r="E18" s="5" t="s">
        <v>37</v>
      </c>
      <c r="F18" s="12" t="s">
        <v>38</v>
      </c>
      <c r="G18" s="10">
        <v>47</v>
      </c>
      <c r="H18" s="11">
        <v>1</v>
      </c>
      <c r="I18" s="8">
        <v>505</v>
      </c>
      <c r="J18" s="8">
        <f t="shared" si="1"/>
        <v>23735</v>
      </c>
      <c r="K18" s="5" t="s">
        <v>12</v>
      </c>
    </row>
    <row r="19" spans="1:11" x14ac:dyDescent="0.25">
      <c r="A19" s="13"/>
      <c r="B19" s="4">
        <v>40912</v>
      </c>
      <c r="C19" s="5">
        <v>4962</v>
      </c>
      <c r="D19" s="5">
        <v>40185</v>
      </c>
      <c r="E19" s="5" t="s">
        <v>16</v>
      </c>
      <c r="F19" s="5" t="s">
        <v>21</v>
      </c>
      <c r="G19" s="10">
        <v>162</v>
      </c>
      <c r="H19" s="11">
        <v>2</v>
      </c>
      <c r="I19" s="8">
        <v>505</v>
      </c>
      <c r="J19" s="8">
        <f t="shared" si="1"/>
        <v>81810</v>
      </c>
      <c r="K19" s="5" t="s">
        <v>12</v>
      </c>
    </row>
    <row r="20" spans="1:11" x14ac:dyDescent="0.25">
      <c r="A20" s="13"/>
      <c r="B20" s="4">
        <v>40913</v>
      </c>
      <c r="C20" s="5">
        <v>4963</v>
      </c>
      <c r="D20" s="5">
        <v>40185</v>
      </c>
      <c r="E20" s="5" t="s">
        <v>34</v>
      </c>
      <c r="F20" s="5" t="s">
        <v>35</v>
      </c>
      <c r="G20" s="10">
        <v>166</v>
      </c>
      <c r="H20" s="11">
        <v>2</v>
      </c>
      <c r="I20" s="8">
        <v>505</v>
      </c>
      <c r="J20" s="8">
        <f t="shared" si="1"/>
        <v>83830</v>
      </c>
      <c r="K20" s="5" t="s">
        <v>11</v>
      </c>
    </row>
    <row r="21" spans="1:11" x14ac:dyDescent="0.25">
      <c r="A21" s="13"/>
      <c r="B21" s="4">
        <v>40913</v>
      </c>
      <c r="C21" s="5">
        <v>4964</v>
      </c>
      <c r="D21" s="5">
        <v>40187</v>
      </c>
      <c r="E21" s="5" t="s">
        <v>16</v>
      </c>
      <c r="F21" s="5" t="s">
        <v>21</v>
      </c>
      <c r="G21" s="10">
        <v>162</v>
      </c>
      <c r="H21" s="11">
        <v>2</v>
      </c>
      <c r="I21" s="8">
        <v>505</v>
      </c>
      <c r="J21" s="8">
        <f t="shared" si="1"/>
        <v>81810</v>
      </c>
      <c r="K21" s="5" t="s">
        <v>10</v>
      </c>
    </row>
    <row r="22" spans="1:11" x14ac:dyDescent="0.25">
      <c r="A22" s="13"/>
      <c r="B22" s="4">
        <v>40914</v>
      </c>
      <c r="C22" s="5">
        <v>4965</v>
      </c>
      <c r="D22" s="5">
        <v>40198</v>
      </c>
      <c r="E22" s="5" t="s">
        <v>13</v>
      </c>
      <c r="F22" s="5" t="s">
        <v>32</v>
      </c>
      <c r="G22" s="10">
        <v>62</v>
      </c>
      <c r="H22" s="11">
        <v>2</v>
      </c>
      <c r="I22" s="8">
        <v>505</v>
      </c>
      <c r="J22" s="8">
        <f t="shared" si="1"/>
        <v>31310</v>
      </c>
      <c r="K22" s="5" t="s">
        <v>12</v>
      </c>
    </row>
    <row r="23" spans="1:11" x14ac:dyDescent="0.25">
      <c r="A23" s="13"/>
      <c r="B23" s="4">
        <v>40915</v>
      </c>
      <c r="C23" s="5">
        <v>4966</v>
      </c>
      <c r="D23" s="5">
        <v>40210</v>
      </c>
      <c r="E23" s="5" t="s">
        <v>34</v>
      </c>
      <c r="F23" s="5" t="s">
        <v>35</v>
      </c>
      <c r="G23" s="10">
        <v>127</v>
      </c>
      <c r="H23" s="11">
        <v>2</v>
      </c>
      <c r="I23" s="8">
        <v>505</v>
      </c>
      <c r="J23" s="8">
        <f t="shared" si="1"/>
        <v>64135</v>
      </c>
      <c r="K23" s="5" t="s">
        <v>12</v>
      </c>
    </row>
    <row r="24" spans="1:11" x14ac:dyDescent="0.25">
      <c r="A24" s="13"/>
      <c r="B24" s="4">
        <v>40916</v>
      </c>
      <c r="C24" s="5">
        <v>4967</v>
      </c>
      <c r="D24" s="5">
        <v>40220</v>
      </c>
      <c r="E24" s="5" t="s">
        <v>27</v>
      </c>
      <c r="F24" s="5" t="s">
        <v>20</v>
      </c>
      <c r="G24" s="10">
        <v>135</v>
      </c>
      <c r="H24" s="11">
        <v>3</v>
      </c>
      <c r="I24" s="8">
        <v>505</v>
      </c>
      <c r="J24" s="8">
        <f t="shared" si="1"/>
        <v>68175</v>
      </c>
      <c r="K24" s="5" t="s">
        <v>10</v>
      </c>
    </row>
    <row r="25" spans="1:11" x14ac:dyDescent="0.25">
      <c r="A25" s="13"/>
      <c r="B25" s="4">
        <v>40916</v>
      </c>
      <c r="C25" s="5">
        <v>4968</v>
      </c>
      <c r="D25" s="5">
        <v>40245</v>
      </c>
      <c r="E25" s="5" t="s">
        <v>27</v>
      </c>
      <c r="F25" s="5" t="s">
        <v>20</v>
      </c>
      <c r="G25" s="10">
        <v>70</v>
      </c>
      <c r="H25" s="11">
        <v>2</v>
      </c>
      <c r="I25" s="8">
        <v>505</v>
      </c>
      <c r="J25" s="8">
        <f t="shared" si="1"/>
        <v>35350</v>
      </c>
      <c r="K25" s="5" t="s">
        <v>12</v>
      </c>
    </row>
    <row r="26" spans="1:11" x14ac:dyDescent="0.25">
      <c r="A26" s="13"/>
      <c r="B26" s="4">
        <v>40917</v>
      </c>
      <c r="C26" s="5">
        <v>4969</v>
      </c>
      <c r="D26" s="5">
        <v>40230</v>
      </c>
      <c r="E26" s="5" t="s">
        <v>16</v>
      </c>
      <c r="F26" s="5" t="s">
        <v>39</v>
      </c>
      <c r="G26" s="10">
        <v>68</v>
      </c>
      <c r="H26" s="11">
        <v>1</v>
      </c>
      <c r="I26" s="8">
        <v>505</v>
      </c>
      <c r="J26" s="8">
        <f t="shared" si="1"/>
        <v>34340</v>
      </c>
      <c r="K26" s="5" t="s">
        <v>10</v>
      </c>
    </row>
    <row r="27" spans="1:11" x14ac:dyDescent="0.25">
      <c r="A27" s="13"/>
      <c r="B27" s="4">
        <v>40917</v>
      </c>
      <c r="C27" s="5">
        <v>4970</v>
      </c>
      <c r="D27" s="5">
        <v>40231</v>
      </c>
      <c r="E27" s="5" t="s">
        <v>41</v>
      </c>
      <c r="F27" s="5" t="s">
        <v>40</v>
      </c>
      <c r="G27" s="10">
        <v>49</v>
      </c>
      <c r="H27" s="11">
        <v>1</v>
      </c>
      <c r="I27" s="8">
        <v>505</v>
      </c>
      <c r="J27" s="8">
        <f t="shared" si="1"/>
        <v>24745</v>
      </c>
      <c r="K27" s="5" t="s">
        <v>10</v>
      </c>
    </row>
    <row r="28" spans="1:11" x14ac:dyDescent="0.25">
      <c r="A28" s="13"/>
      <c r="B28" s="4">
        <v>40918</v>
      </c>
      <c r="C28" s="5">
        <v>4971</v>
      </c>
      <c r="D28" s="5">
        <v>40245</v>
      </c>
      <c r="E28" s="5" t="s">
        <v>16</v>
      </c>
      <c r="F28" s="5" t="s">
        <v>42</v>
      </c>
      <c r="G28" s="10">
        <v>178</v>
      </c>
      <c r="H28" s="11">
        <v>2</v>
      </c>
      <c r="I28" s="8">
        <v>505</v>
      </c>
      <c r="J28" s="8">
        <f t="shared" si="1"/>
        <v>89890</v>
      </c>
      <c r="K28" s="5" t="s">
        <v>17</v>
      </c>
    </row>
    <row r="29" spans="1:11" x14ac:dyDescent="0.25">
      <c r="A29" s="13"/>
      <c r="B29" s="4">
        <v>40918</v>
      </c>
      <c r="C29" s="5">
        <v>4972</v>
      </c>
      <c r="D29" s="5">
        <v>40245</v>
      </c>
      <c r="E29" s="5" t="s">
        <v>43</v>
      </c>
      <c r="F29" s="5" t="s">
        <v>44</v>
      </c>
      <c r="G29" s="10">
        <v>99</v>
      </c>
      <c r="H29" s="11">
        <v>1</v>
      </c>
      <c r="I29" s="8">
        <v>505</v>
      </c>
      <c r="J29" s="8">
        <f t="shared" si="1"/>
        <v>49995</v>
      </c>
      <c r="K29" s="5" t="s">
        <v>11</v>
      </c>
    </row>
    <row r="30" spans="1:11" x14ac:dyDescent="0.25">
      <c r="A30" s="13"/>
      <c r="B30" s="4">
        <v>40919</v>
      </c>
      <c r="C30" s="5">
        <v>4973</v>
      </c>
      <c r="D30" s="5">
        <v>40248</v>
      </c>
      <c r="E30" s="5" t="s">
        <v>45</v>
      </c>
      <c r="F30" s="5" t="s">
        <v>46</v>
      </c>
      <c r="G30" s="10">
        <v>150</v>
      </c>
      <c r="H30" s="11">
        <v>3</v>
      </c>
      <c r="I30" s="8">
        <v>505</v>
      </c>
      <c r="J30" s="8">
        <f t="shared" si="1"/>
        <v>75750</v>
      </c>
      <c r="K30" s="5" t="s">
        <v>12</v>
      </c>
    </row>
    <row r="31" spans="1:11" x14ac:dyDescent="0.25">
      <c r="A31" s="13"/>
      <c r="B31" s="4">
        <v>40919</v>
      </c>
      <c r="C31" s="5">
        <v>4974</v>
      </c>
      <c r="D31" s="5">
        <v>40248</v>
      </c>
      <c r="E31" s="5" t="s">
        <v>45</v>
      </c>
      <c r="F31" s="5" t="s">
        <v>47</v>
      </c>
      <c r="G31" s="10">
        <v>100</v>
      </c>
      <c r="H31" s="11">
        <v>2</v>
      </c>
      <c r="I31" s="8">
        <v>505</v>
      </c>
      <c r="J31" s="8">
        <f t="shared" si="1"/>
        <v>50500</v>
      </c>
      <c r="K31" s="5" t="s">
        <v>12</v>
      </c>
    </row>
    <row r="32" spans="1:11" x14ac:dyDescent="0.25">
      <c r="A32" s="13"/>
      <c r="B32" s="4">
        <v>40919</v>
      </c>
      <c r="C32" s="5">
        <v>4975</v>
      </c>
      <c r="D32" s="5">
        <v>40249</v>
      </c>
      <c r="E32" s="5" t="s">
        <v>14</v>
      </c>
      <c r="F32" s="5" t="s">
        <v>15</v>
      </c>
      <c r="G32" s="10">
        <v>125</v>
      </c>
      <c r="H32" s="11">
        <v>5</v>
      </c>
      <c r="I32" s="8">
        <v>505</v>
      </c>
      <c r="J32" s="8">
        <f t="shared" si="1"/>
        <v>63125</v>
      </c>
      <c r="K32" s="5" t="s">
        <v>12</v>
      </c>
    </row>
    <row r="33" spans="1:13" x14ac:dyDescent="0.25">
      <c r="A33" s="13"/>
      <c r="B33" s="4">
        <v>41225</v>
      </c>
      <c r="C33" s="5">
        <v>4976</v>
      </c>
      <c r="D33" s="5">
        <v>40257</v>
      </c>
      <c r="E33" s="5" t="s">
        <v>37</v>
      </c>
      <c r="F33" s="5" t="s">
        <v>48</v>
      </c>
      <c r="G33" s="10">
        <v>150</v>
      </c>
      <c r="H33" s="11">
        <v>3</v>
      </c>
      <c r="I33" s="8">
        <v>505</v>
      </c>
      <c r="J33" s="8">
        <f t="shared" si="1"/>
        <v>75750</v>
      </c>
      <c r="K33" s="5" t="s">
        <v>10</v>
      </c>
      <c r="L33" s="14"/>
    </row>
    <row r="34" spans="1:13" x14ac:dyDescent="0.25">
      <c r="A34" s="13"/>
      <c r="B34" s="4">
        <v>40919</v>
      </c>
      <c r="C34" s="5">
        <v>4977</v>
      </c>
      <c r="D34" s="5">
        <v>40276</v>
      </c>
      <c r="E34" s="5" t="s">
        <v>49</v>
      </c>
      <c r="F34" s="5" t="s">
        <v>50</v>
      </c>
      <c r="G34" s="10">
        <v>24</v>
      </c>
      <c r="H34" s="11">
        <v>2</v>
      </c>
      <c r="I34" s="8">
        <v>505</v>
      </c>
      <c r="J34" s="8">
        <f t="shared" si="1"/>
        <v>12120</v>
      </c>
      <c r="K34" s="5" t="s">
        <v>12</v>
      </c>
      <c r="L34" s="14"/>
    </row>
    <row r="35" spans="1:13" x14ac:dyDescent="0.25">
      <c r="A35" s="13"/>
      <c r="B35" s="4">
        <v>40923</v>
      </c>
      <c r="C35" s="5">
        <v>4978</v>
      </c>
      <c r="D35" s="5">
        <v>40288</v>
      </c>
      <c r="E35" s="5" t="s">
        <v>34</v>
      </c>
      <c r="F35" s="5" t="s">
        <v>51</v>
      </c>
      <c r="G35" s="10">
        <v>144</v>
      </c>
      <c r="H35" s="11">
        <v>2</v>
      </c>
      <c r="I35" s="8">
        <v>505</v>
      </c>
      <c r="J35" s="8">
        <f t="shared" si="1"/>
        <v>72720</v>
      </c>
      <c r="K35" s="5" t="s">
        <v>12</v>
      </c>
      <c r="L35" s="14"/>
    </row>
    <row r="36" spans="1:13" x14ac:dyDescent="0.25">
      <c r="A36" s="13"/>
      <c r="B36" s="4">
        <v>40925</v>
      </c>
      <c r="C36" s="5">
        <v>4979</v>
      </c>
      <c r="D36" s="5">
        <v>40298</v>
      </c>
      <c r="E36" s="5" t="s">
        <v>34</v>
      </c>
      <c r="F36" s="5" t="s">
        <v>52</v>
      </c>
      <c r="G36" s="10">
        <v>53</v>
      </c>
      <c r="H36" s="11">
        <v>1</v>
      </c>
      <c r="I36" s="8">
        <v>505</v>
      </c>
      <c r="J36" s="8">
        <f t="shared" si="1"/>
        <v>26765</v>
      </c>
      <c r="K36" s="5" t="s">
        <v>10</v>
      </c>
      <c r="L36" s="14"/>
    </row>
    <row r="37" spans="1:13" x14ac:dyDescent="0.25">
      <c r="A37" s="13"/>
      <c r="B37" s="4">
        <v>40927</v>
      </c>
      <c r="C37" s="5">
        <v>4980</v>
      </c>
      <c r="D37" s="5"/>
      <c r="E37" s="5" t="s">
        <v>49</v>
      </c>
      <c r="F37" s="5" t="s">
        <v>62</v>
      </c>
      <c r="G37" s="10">
        <v>48</v>
      </c>
      <c r="H37" s="11">
        <v>4</v>
      </c>
      <c r="I37" s="8">
        <v>505</v>
      </c>
      <c r="J37" s="8">
        <f t="shared" si="1"/>
        <v>24240</v>
      </c>
      <c r="K37" s="5" t="s">
        <v>12</v>
      </c>
    </row>
    <row r="38" spans="1:13" x14ac:dyDescent="0.25">
      <c r="A38" s="13"/>
      <c r="B38" s="4">
        <v>40934</v>
      </c>
      <c r="C38" s="5">
        <v>4981</v>
      </c>
      <c r="D38" s="5"/>
      <c r="E38" s="5" t="s">
        <v>49</v>
      </c>
      <c r="F38" s="5" t="s">
        <v>53</v>
      </c>
      <c r="G38" s="10">
        <v>28</v>
      </c>
      <c r="H38" s="11">
        <v>2</v>
      </c>
      <c r="I38" s="8">
        <v>505</v>
      </c>
      <c r="J38" s="8">
        <f t="shared" si="1"/>
        <v>14140</v>
      </c>
      <c r="K38" s="5" t="s">
        <v>12</v>
      </c>
    </row>
    <row r="39" spans="1:13" x14ac:dyDescent="0.25">
      <c r="A39" s="13"/>
      <c r="B39" s="4">
        <v>40926</v>
      </c>
      <c r="C39" s="5">
        <v>4982</v>
      </c>
      <c r="D39" s="5"/>
      <c r="E39" s="5" t="s">
        <v>49</v>
      </c>
      <c r="F39" s="5" t="s">
        <v>62</v>
      </c>
      <c r="G39" s="10">
        <v>48</v>
      </c>
      <c r="H39" s="11">
        <v>4</v>
      </c>
      <c r="I39" s="8">
        <v>505</v>
      </c>
      <c r="J39" s="8">
        <f t="shared" si="1"/>
        <v>24240</v>
      </c>
      <c r="K39" s="5" t="s">
        <v>10</v>
      </c>
    </row>
    <row r="40" spans="1:13" x14ac:dyDescent="0.25">
      <c r="A40" s="13"/>
      <c r="B40" s="4">
        <v>40926</v>
      </c>
      <c r="C40" s="5">
        <v>4983</v>
      </c>
      <c r="D40" s="5"/>
      <c r="E40" s="5" t="s">
        <v>49</v>
      </c>
      <c r="F40" s="5" t="s">
        <v>62</v>
      </c>
      <c r="G40" s="10">
        <v>48</v>
      </c>
      <c r="H40" s="11">
        <v>4</v>
      </c>
      <c r="I40" s="8">
        <v>505</v>
      </c>
      <c r="J40" s="8">
        <f t="shared" si="1"/>
        <v>24240</v>
      </c>
      <c r="K40" s="5" t="s">
        <v>10</v>
      </c>
      <c r="L40" s="14"/>
      <c r="M40" s="14"/>
    </row>
    <row r="41" spans="1:13" x14ac:dyDescent="0.25">
      <c r="A41" s="13"/>
      <c r="B41" s="4">
        <v>40928</v>
      </c>
      <c r="C41" s="5">
        <v>4984</v>
      </c>
      <c r="D41" s="5"/>
      <c r="E41" s="5" t="s">
        <v>49</v>
      </c>
      <c r="F41" s="5" t="s">
        <v>62</v>
      </c>
      <c r="G41" s="10">
        <v>48</v>
      </c>
      <c r="H41" s="11">
        <v>4</v>
      </c>
      <c r="I41" s="8">
        <v>505</v>
      </c>
      <c r="J41" s="8">
        <f t="shared" si="1"/>
        <v>24240</v>
      </c>
      <c r="K41" s="5" t="s">
        <v>17</v>
      </c>
      <c r="L41" s="14"/>
      <c r="M41" s="14"/>
    </row>
    <row r="42" spans="1:13" x14ac:dyDescent="0.25">
      <c r="A42" s="13"/>
      <c r="B42" s="4">
        <v>40929</v>
      </c>
      <c r="C42" s="5">
        <v>4985</v>
      </c>
      <c r="D42" s="5">
        <v>40328</v>
      </c>
      <c r="E42" s="5" t="s">
        <v>34</v>
      </c>
      <c r="F42" s="5" t="s">
        <v>55</v>
      </c>
      <c r="G42" s="10">
        <v>336</v>
      </c>
      <c r="H42" s="11">
        <v>4</v>
      </c>
      <c r="I42" s="8">
        <v>505</v>
      </c>
      <c r="J42" s="8">
        <f t="shared" si="1"/>
        <v>169680</v>
      </c>
      <c r="K42" s="5" t="s">
        <v>12</v>
      </c>
      <c r="L42" s="14"/>
      <c r="M42" s="14"/>
    </row>
    <row r="43" spans="1:13" x14ac:dyDescent="0.25">
      <c r="A43" s="13"/>
      <c r="B43" s="34"/>
      <c r="C43" s="35">
        <v>4986</v>
      </c>
      <c r="D43" s="35"/>
      <c r="E43" s="35" t="s">
        <v>56</v>
      </c>
      <c r="F43" s="35" t="s">
        <v>56</v>
      </c>
      <c r="G43" s="36">
        <v>0</v>
      </c>
      <c r="H43" s="37">
        <v>0</v>
      </c>
      <c r="I43" s="38">
        <v>505</v>
      </c>
      <c r="J43" s="38">
        <f t="shared" si="1"/>
        <v>0</v>
      </c>
      <c r="K43" s="35"/>
      <c r="L43" s="14"/>
      <c r="M43" s="14"/>
    </row>
    <row r="44" spans="1:13" x14ac:dyDescent="0.25">
      <c r="A44" s="13"/>
      <c r="B44" s="4">
        <v>40928</v>
      </c>
      <c r="C44" s="5">
        <v>4987</v>
      </c>
      <c r="D44" s="5">
        <v>40328</v>
      </c>
      <c r="E44" s="5" t="s">
        <v>34</v>
      </c>
      <c r="F44" s="5" t="s">
        <v>55</v>
      </c>
      <c r="G44" s="10">
        <v>420</v>
      </c>
      <c r="H44" s="11">
        <v>5</v>
      </c>
      <c r="I44" s="8">
        <v>505</v>
      </c>
      <c r="J44" s="8">
        <f t="shared" si="1"/>
        <v>212100</v>
      </c>
      <c r="K44" s="5" t="s">
        <v>12</v>
      </c>
      <c r="L44" s="14"/>
      <c r="M44" s="14"/>
    </row>
    <row r="45" spans="1:13" x14ac:dyDescent="0.25">
      <c r="A45" s="13"/>
      <c r="B45" s="34"/>
      <c r="C45" s="35">
        <v>4988</v>
      </c>
      <c r="D45" s="35"/>
      <c r="E45" s="35" t="s">
        <v>56</v>
      </c>
      <c r="F45" s="35" t="s">
        <v>56</v>
      </c>
      <c r="G45" s="36">
        <v>0</v>
      </c>
      <c r="H45" s="37">
        <v>0</v>
      </c>
      <c r="I45" s="38">
        <v>505</v>
      </c>
      <c r="J45" s="38">
        <f t="shared" si="1"/>
        <v>0</v>
      </c>
      <c r="K45" s="35"/>
      <c r="L45" s="15"/>
      <c r="M45" s="14"/>
    </row>
    <row r="46" spans="1:13" x14ac:dyDescent="0.25">
      <c r="A46" s="13"/>
      <c r="B46" s="4">
        <v>40930</v>
      </c>
      <c r="C46" s="5">
        <v>4989</v>
      </c>
      <c r="D46" s="5">
        <v>40329</v>
      </c>
      <c r="E46" s="5" t="s">
        <v>34</v>
      </c>
      <c r="F46" s="5" t="s">
        <v>55</v>
      </c>
      <c r="G46" s="6">
        <v>115</v>
      </c>
      <c r="H46" s="7">
        <v>2</v>
      </c>
      <c r="I46" s="8">
        <v>505</v>
      </c>
      <c r="J46" s="8">
        <f t="shared" si="1"/>
        <v>58075</v>
      </c>
      <c r="K46" s="5" t="s">
        <v>10</v>
      </c>
      <c r="L46" s="14"/>
      <c r="M46" s="14"/>
    </row>
    <row r="47" spans="1:13" x14ac:dyDescent="0.25">
      <c r="A47" s="13"/>
      <c r="B47" s="34"/>
      <c r="C47" s="35">
        <v>4990</v>
      </c>
      <c r="D47" s="35"/>
      <c r="E47" s="35" t="s">
        <v>56</v>
      </c>
      <c r="F47" s="35" t="s">
        <v>56</v>
      </c>
      <c r="G47" s="36">
        <v>0</v>
      </c>
      <c r="H47" s="37">
        <v>0</v>
      </c>
      <c r="I47" s="38">
        <v>505</v>
      </c>
      <c r="J47" s="38">
        <f t="shared" si="1"/>
        <v>0</v>
      </c>
      <c r="K47" s="35"/>
      <c r="L47" s="14"/>
      <c r="M47" s="14"/>
    </row>
    <row r="48" spans="1:13" x14ac:dyDescent="0.25">
      <c r="A48" s="13"/>
      <c r="B48" s="4">
        <v>40922</v>
      </c>
      <c r="C48" s="5">
        <v>4382</v>
      </c>
      <c r="D48" s="5">
        <v>40278</v>
      </c>
      <c r="E48" s="5" t="s">
        <v>49</v>
      </c>
      <c r="F48" s="5" t="s">
        <v>62</v>
      </c>
      <c r="G48" s="6">
        <v>24</v>
      </c>
      <c r="H48" s="11">
        <v>2</v>
      </c>
      <c r="I48" s="8">
        <v>505</v>
      </c>
      <c r="J48" s="8">
        <f t="shared" si="1"/>
        <v>12120</v>
      </c>
      <c r="K48" s="5" t="s">
        <v>10</v>
      </c>
      <c r="L48" s="14"/>
      <c r="M48" s="14"/>
    </row>
    <row r="49" spans="1:13" x14ac:dyDescent="0.25">
      <c r="A49" s="13"/>
      <c r="B49" s="4">
        <v>40930</v>
      </c>
      <c r="C49" s="5">
        <v>4383</v>
      </c>
      <c r="D49" s="5"/>
      <c r="E49" s="5" t="s">
        <v>49</v>
      </c>
      <c r="F49" s="5" t="s">
        <v>62</v>
      </c>
      <c r="G49" s="6">
        <v>48</v>
      </c>
      <c r="H49" s="11">
        <v>4</v>
      </c>
      <c r="I49" s="8">
        <v>505</v>
      </c>
      <c r="J49" s="8">
        <f t="shared" si="1"/>
        <v>24240</v>
      </c>
      <c r="K49" s="5" t="s">
        <v>11</v>
      </c>
      <c r="L49" s="14"/>
      <c r="M49" s="14"/>
    </row>
    <row r="50" spans="1:13" x14ac:dyDescent="0.25">
      <c r="A50" s="13"/>
      <c r="B50" s="4">
        <v>40933</v>
      </c>
      <c r="C50" s="5">
        <v>4384</v>
      </c>
      <c r="D50" s="5">
        <v>40381</v>
      </c>
      <c r="E50" s="5" t="s">
        <v>16</v>
      </c>
      <c r="F50" s="5" t="s">
        <v>21</v>
      </c>
      <c r="G50" s="6">
        <v>81</v>
      </c>
      <c r="H50" s="11">
        <v>1</v>
      </c>
      <c r="I50" s="8">
        <v>505</v>
      </c>
      <c r="J50" s="8">
        <f t="shared" si="1"/>
        <v>40905</v>
      </c>
      <c r="K50" s="5" t="s">
        <v>10</v>
      </c>
      <c r="L50" s="14"/>
      <c r="M50" s="14"/>
    </row>
    <row r="51" spans="1:13" x14ac:dyDescent="0.25">
      <c r="A51" s="13"/>
      <c r="B51" s="4">
        <v>40933</v>
      </c>
      <c r="C51" s="5">
        <v>4385</v>
      </c>
      <c r="D51" s="5">
        <v>40381</v>
      </c>
      <c r="E51" s="5" t="s">
        <v>34</v>
      </c>
      <c r="F51" s="5" t="s">
        <v>57</v>
      </c>
      <c r="G51" s="6">
        <v>66</v>
      </c>
      <c r="H51" s="11">
        <v>1</v>
      </c>
      <c r="I51" s="8">
        <v>505</v>
      </c>
      <c r="J51" s="8">
        <f t="shared" si="1"/>
        <v>33330</v>
      </c>
      <c r="K51" s="5" t="s">
        <v>10</v>
      </c>
      <c r="L51" s="14"/>
      <c r="M51" s="14"/>
    </row>
    <row r="52" spans="1:13" x14ac:dyDescent="0.25">
      <c r="A52" s="13"/>
      <c r="B52" s="34"/>
      <c r="C52" s="35">
        <v>4386</v>
      </c>
      <c r="D52" s="35"/>
      <c r="E52" s="35" t="s">
        <v>56</v>
      </c>
      <c r="F52" s="35" t="s">
        <v>56</v>
      </c>
      <c r="G52" s="36">
        <v>0</v>
      </c>
      <c r="H52" s="37">
        <v>0</v>
      </c>
      <c r="I52" s="38">
        <v>505</v>
      </c>
      <c r="J52" s="38">
        <f t="shared" si="1"/>
        <v>0</v>
      </c>
      <c r="K52" s="35"/>
      <c r="L52" s="14"/>
      <c r="M52" s="14"/>
    </row>
    <row r="53" spans="1:13" x14ac:dyDescent="0.25">
      <c r="A53" s="13"/>
      <c r="B53" s="4">
        <v>40934</v>
      </c>
      <c r="C53" s="5">
        <v>4387</v>
      </c>
      <c r="D53" s="5"/>
      <c r="E53" s="5" t="s">
        <v>49</v>
      </c>
      <c r="F53" s="5" t="s">
        <v>54</v>
      </c>
      <c r="G53" s="6">
        <v>24</v>
      </c>
      <c r="H53" s="7">
        <v>2</v>
      </c>
      <c r="I53" s="8">
        <v>505</v>
      </c>
      <c r="J53" s="8">
        <f t="shared" si="1"/>
        <v>12120</v>
      </c>
      <c r="K53" s="5" t="s">
        <v>17</v>
      </c>
      <c r="L53" s="14"/>
      <c r="M53" s="14"/>
    </row>
    <row r="54" spans="1:13" x14ac:dyDescent="0.25">
      <c r="A54" s="13"/>
      <c r="B54" s="4">
        <v>40934</v>
      </c>
      <c r="C54" s="5">
        <v>4388</v>
      </c>
      <c r="D54" s="5">
        <v>40386</v>
      </c>
      <c r="E54" s="5" t="s">
        <v>37</v>
      </c>
      <c r="F54" s="5" t="s">
        <v>58</v>
      </c>
      <c r="G54" s="6">
        <v>149</v>
      </c>
      <c r="H54" s="7">
        <v>3</v>
      </c>
      <c r="I54" s="8">
        <v>505</v>
      </c>
      <c r="J54" s="8">
        <f t="shared" si="1"/>
        <v>75245</v>
      </c>
      <c r="K54" s="5" t="s">
        <v>17</v>
      </c>
      <c r="L54" s="14"/>
      <c r="M54" s="14"/>
    </row>
    <row r="55" spans="1:13" x14ac:dyDescent="0.25">
      <c r="A55" s="13"/>
      <c r="B55" s="34"/>
      <c r="C55" s="35">
        <v>4389</v>
      </c>
      <c r="D55" s="35"/>
      <c r="E55" s="35" t="s">
        <v>56</v>
      </c>
      <c r="F55" s="35" t="s">
        <v>56</v>
      </c>
      <c r="G55" s="36">
        <v>0</v>
      </c>
      <c r="H55" s="37">
        <v>0</v>
      </c>
      <c r="I55" s="38">
        <v>505</v>
      </c>
      <c r="J55" s="38">
        <f t="shared" si="1"/>
        <v>0</v>
      </c>
      <c r="K55" s="35"/>
      <c r="L55" s="14"/>
      <c r="M55" s="14"/>
    </row>
    <row r="56" spans="1:13" x14ac:dyDescent="0.25">
      <c r="A56" s="13"/>
      <c r="B56" s="34"/>
      <c r="C56" s="35">
        <v>4390</v>
      </c>
      <c r="D56" s="35"/>
      <c r="E56" s="35" t="s">
        <v>56</v>
      </c>
      <c r="F56" s="35" t="s">
        <v>56</v>
      </c>
      <c r="G56" s="36">
        <v>0</v>
      </c>
      <c r="H56" s="37">
        <v>0</v>
      </c>
      <c r="I56" s="38">
        <v>505</v>
      </c>
      <c r="J56" s="38">
        <f t="shared" si="1"/>
        <v>0</v>
      </c>
      <c r="K56" s="35"/>
    </row>
    <row r="57" spans="1:13" x14ac:dyDescent="0.25">
      <c r="A57" s="13"/>
      <c r="B57" s="34"/>
      <c r="C57" s="35">
        <v>4391</v>
      </c>
      <c r="D57" s="35"/>
      <c r="E57" s="35" t="s">
        <v>56</v>
      </c>
      <c r="F57" s="35" t="s">
        <v>56</v>
      </c>
      <c r="G57" s="36">
        <v>0</v>
      </c>
      <c r="H57" s="37">
        <v>0</v>
      </c>
      <c r="I57" s="38">
        <v>505</v>
      </c>
      <c r="J57" s="38">
        <f t="shared" si="1"/>
        <v>0</v>
      </c>
      <c r="K57" s="35"/>
    </row>
    <row r="58" spans="1:13" x14ac:dyDescent="0.25">
      <c r="A58" s="13"/>
      <c r="B58" s="4">
        <v>40934</v>
      </c>
      <c r="C58" s="5">
        <v>4392</v>
      </c>
      <c r="D58" s="5">
        <v>40402</v>
      </c>
      <c r="E58" s="5" t="s">
        <v>59</v>
      </c>
      <c r="F58" s="5" t="s">
        <v>60</v>
      </c>
      <c r="G58" s="6">
        <v>165</v>
      </c>
      <c r="H58" s="7">
        <v>3</v>
      </c>
      <c r="I58" s="8">
        <v>505</v>
      </c>
      <c r="J58" s="8">
        <f t="shared" si="1"/>
        <v>83325</v>
      </c>
      <c r="K58" s="5" t="s">
        <v>11</v>
      </c>
    </row>
    <row r="59" spans="1:13" x14ac:dyDescent="0.25">
      <c r="A59" s="13"/>
      <c r="B59" s="4">
        <v>40935</v>
      </c>
      <c r="C59" s="5">
        <v>4393</v>
      </c>
      <c r="D59" s="5"/>
      <c r="E59" s="5" t="s">
        <v>49</v>
      </c>
      <c r="F59" s="5" t="s">
        <v>61</v>
      </c>
      <c r="G59" s="6">
        <v>24</v>
      </c>
      <c r="H59" s="7">
        <v>2</v>
      </c>
      <c r="I59" s="8">
        <v>505</v>
      </c>
      <c r="J59" s="8">
        <f t="shared" si="1"/>
        <v>12120</v>
      </c>
      <c r="K59" s="5" t="s">
        <v>17</v>
      </c>
    </row>
    <row r="60" spans="1:13" x14ac:dyDescent="0.25">
      <c r="A60" s="13"/>
      <c r="B60" s="4">
        <v>40935</v>
      </c>
      <c r="C60" s="5">
        <v>4394</v>
      </c>
      <c r="D60" s="5"/>
      <c r="E60" s="5" t="s">
        <v>49</v>
      </c>
      <c r="F60" s="5" t="s">
        <v>62</v>
      </c>
      <c r="G60" s="6">
        <v>24</v>
      </c>
      <c r="H60" s="7">
        <v>2</v>
      </c>
      <c r="I60" s="8">
        <v>505</v>
      </c>
      <c r="J60" s="8">
        <f t="shared" si="1"/>
        <v>12120</v>
      </c>
      <c r="K60" s="5" t="s">
        <v>17</v>
      </c>
    </row>
    <row r="61" spans="1:13" x14ac:dyDescent="0.25">
      <c r="A61" s="13"/>
      <c r="B61" s="4">
        <v>40935</v>
      </c>
      <c r="C61" s="5">
        <v>4395</v>
      </c>
      <c r="D61" s="5"/>
      <c r="E61" s="5" t="s">
        <v>49</v>
      </c>
      <c r="F61" s="5" t="s">
        <v>62</v>
      </c>
      <c r="G61" s="6">
        <v>48</v>
      </c>
      <c r="H61" s="7">
        <v>4</v>
      </c>
      <c r="I61" s="8">
        <v>505</v>
      </c>
      <c r="J61" s="8">
        <f t="shared" si="1"/>
        <v>24240</v>
      </c>
      <c r="K61" s="5" t="s">
        <v>17</v>
      </c>
    </row>
    <row r="62" spans="1:13" x14ac:dyDescent="0.25">
      <c r="A62" s="13"/>
      <c r="B62" s="4">
        <v>40933</v>
      </c>
      <c r="C62" s="5">
        <v>4991</v>
      </c>
      <c r="D62" s="5">
        <v>40377</v>
      </c>
      <c r="E62" s="5" t="s">
        <v>13</v>
      </c>
      <c r="F62" s="5" t="s">
        <v>32</v>
      </c>
      <c r="G62" s="6">
        <v>62</v>
      </c>
      <c r="H62" s="7">
        <v>2</v>
      </c>
      <c r="I62" s="8">
        <v>505</v>
      </c>
      <c r="J62" s="8">
        <f t="shared" si="1"/>
        <v>31310</v>
      </c>
      <c r="K62" s="5" t="s">
        <v>12</v>
      </c>
    </row>
    <row r="63" spans="1:13" x14ac:dyDescent="0.25">
      <c r="A63" s="13"/>
      <c r="B63" s="4">
        <v>40936</v>
      </c>
      <c r="C63" s="5">
        <v>4992</v>
      </c>
      <c r="D63" s="5">
        <v>40407</v>
      </c>
      <c r="E63" s="5" t="s">
        <v>34</v>
      </c>
      <c r="F63" s="5" t="s">
        <v>63</v>
      </c>
      <c r="G63" s="6">
        <v>106</v>
      </c>
      <c r="H63" s="7">
        <v>2</v>
      </c>
      <c r="I63" s="8">
        <v>505</v>
      </c>
      <c r="J63" s="8">
        <f t="shared" si="1"/>
        <v>53530</v>
      </c>
      <c r="K63" s="5" t="s">
        <v>12</v>
      </c>
    </row>
    <row r="64" spans="1:13" x14ac:dyDescent="0.25">
      <c r="A64" s="13"/>
      <c r="B64" s="34"/>
      <c r="C64" s="35">
        <v>4993</v>
      </c>
      <c r="D64" s="35"/>
      <c r="E64" s="35" t="s">
        <v>56</v>
      </c>
      <c r="F64" s="35" t="s">
        <v>56</v>
      </c>
      <c r="G64" s="36">
        <v>0</v>
      </c>
      <c r="H64" s="37">
        <v>0</v>
      </c>
      <c r="I64" s="38">
        <v>505</v>
      </c>
      <c r="J64" s="38">
        <f t="shared" si="1"/>
        <v>0</v>
      </c>
      <c r="K64" s="35"/>
    </row>
    <row r="65" spans="1:11" x14ac:dyDescent="0.25">
      <c r="A65" s="13"/>
      <c r="B65" s="4"/>
      <c r="C65" s="5"/>
      <c r="D65" s="5"/>
      <c r="E65" s="5"/>
      <c r="F65" s="5"/>
      <c r="G65" s="6"/>
      <c r="H65" s="7"/>
      <c r="I65" s="8">
        <v>505</v>
      </c>
      <c r="J65" s="8">
        <f t="shared" si="1"/>
        <v>0</v>
      </c>
      <c r="K65" s="5"/>
    </row>
    <row r="66" spans="1:11" x14ac:dyDescent="0.25">
      <c r="A66" s="13"/>
      <c r="B66" s="16"/>
      <c r="C66" s="17"/>
      <c r="D66" s="17"/>
      <c r="E66" s="17"/>
      <c r="F66" s="17"/>
      <c r="G66" s="18"/>
      <c r="H66" s="19"/>
      <c r="I66" s="8">
        <v>505</v>
      </c>
      <c r="J66" s="8">
        <f t="shared" si="1"/>
        <v>0</v>
      </c>
      <c r="K66" s="17"/>
    </row>
    <row r="67" spans="1:11" x14ac:dyDescent="0.25">
      <c r="A67" s="13"/>
      <c r="B67" s="4"/>
      <c r="C67" s="5"/>
      <c r="D67" s="5"/>
      <c r="E67" s="5"/>
      <c r="F67" s="5"/>
      <c r="G67" s="6"/>
      <c r="H67" s="7"/>
      <c r="I67" s="8">
        <v>505</v>
      </c>
      <c r="J67" s="8">
        <f t="shared" si="1"/>
        <v>0</v>
      </c>
      <c r="K67" s="5"/>
    </row>
    <row r="68" spans="1:11" x14ac:dyDescent="0.25">
      <c r="A68" s="13"/>
      <c r="B68" s="4"/>
      <c r="C68" s="5"/>
      <c r="D68" s="5"/>
      <c r="E68" s="5"/>
      <c r="F68" s="5"/>
      <c r="G68" s="6"/>
      <c r="H68" s="7"/>
      <c r="I68" s="8">
        <v>505</v>
      </c>
      <c r="J68" s="8">
        <f t="shared" si="1"/>
        <v>0</v>
      </c>
      <c r="K68" s="5"/>
    </row>
    <row r="69" spans="1:11" x14ac:dyDescent="0.25">
      <c r="A69" s="13"/>
      <c r="B69" s="4"/>
      <c r="C69" s="5"/>
      <c r="D69" s="5"/>
      <c r="E69" s="5"/>
      <c r="F69" s="5"/>
      <c r="G69" s="6"/>
      <c r="H69" s="7"/>
      <c r="I69" s="8">
        <v>505</v>
      </c>
      <c r="J69" s="8">
        <f t="shared" ref="J69:J85" si="2">G69*I69</f>
        <v>0</v>
      </c>
      <c r="K69" s="5"/>
    </row>
    <row r="70" spans="1:11" x14ac:dyDescent="0.25">
      <c r="A70" s="13"/>
      <c r="B70" s="4"/>
      <c r="C70" s="5"/>
      <c r="D70" s="5"/>
      <c r="E70" s="5"/>
      <c r="F70" s="5"/>
      <c r="G70" s="6"/>
      <c r="H70" s="7"/>
      <c r="I70" s="8">
        <v>505</v>
      </c>
      <c r="J70" s="8">
        <f t="shared" si="2"/>
        <v>0</v>
      </c>
      <c r="K70" s="5"/>
    </row>
    <row r="71" spans="1:11" x14ac:dyDescent="0.25">
      <c r="A71" s="13"/>
      <c r="B71" s="4"/>
      <c r="C71" s="5"/>
      <c r="D71" s="5"/>
      <c r="E71" s="5"/>
      <c r="F71" s="5"/>
      <c r="G71" s="6"/>
      <c r="H71" s="7"/>
      <c r="I71" s="8">
        <v>505</v>
      </c>
      <c r="J71" s="8">
        <f t="shared" si="2"/>
        <v>0</v>
      </c>
      <c r="K71" s="5"/>
    </row>
    <row r="72" spans="1:11" x14ac:dyDescent="0.25">
      <c r="A72" s="13"/>
      <c r="B72" s="4"/>
      <c r="C72" s="5"/>
      <c r="D72" s="5"/>
      <c r="E72" s="5"/>
      <c r="F72" s="5"/>
      <c r="G72" s="6"/>
      <c r="H72" s="7"/>
      <c r="I72" s="8">
        <v>505</v>
      </c>
      <c r="J72" s="8">
        <f t="shared" si="2"/>
        <v>0</v>
      </c>
      <c r="K72" s="5"/>
    </row>
    <row r="73" spans="1:11" x14ac:dyDescent="0.25">
      <c r="A73" s="13"/>
      <c r="B73" s="4"/>
      <c r="C73" s="5"/>
      <c r="D73" s="5"/>
      <c r="E73" s="5"/>
      <c r="F73" s="5"/>
      <c r="G73" s="6"/>
      <c r="H73" s="7"/>
      <c r="I73" s="8">
        <v>505</v>
      </c>
      <c r="J73" s="8">
        <f t="shared" si="2"/>
        <v>0</v>
      </c>
      <c r="K73" s="5"/>
    </row>
    <row r="74" spans="1:11" x14ac:dyDescent="0.25">
      <c r="A74" s="13"/>
      <c r="B74" s="16"/>
      <c r="C74" s="17"/>
      <c r="D74" s="17"/>
      <c r="E74" s="17"/>
      <c r="F74" s="17"/>
      <c r="G74" s="18"/>
      <c r="H74" s="19"/>
      <c r="I74" s="8">
        <v>505</v>
      </c>
      <c r="J74" s="8">
        <f t="shared" si="2"/>
        <v>0</v>
      </c>
      <c r="K74" s="17"/>
    </row>
    <row r="75" spans="1:11" x14ac:dyDescent="0.25">
      <c r="A75" s="13"/>
      <c r="B75" s="4"/>
      <c r="C75" s="5"/>
      <c r="D75" s="5"/>
      <c r="E75" s="5"/>
      <c r="F75" s="5"/>
      <c r="G75" s="6"/>
      <c r="H75" s="7"/>
      <c r="I75" s="8">
        <v>505</v>
      </c>
      <c r="J75" s="8">
        <f t="shared" si="2"/>
        <v>0</v>
      </c>
      <c r="K75" s="5"/>
    </row>
    <row r="76" spans="1:11" x14ac:dyDescent="0.25">
      <c r="A76" s="13"/>
      <c r="B76" s="4"/>
      <c r="C76" s="5"/>
      <c r="D76" s="5"/>
      <c r="E76" s="5"/>
      <c r="F76" s="5"/>
      <c r="G76" s="6"/>
      <c r="H76" s="7"/>
      <c r="I76" s="8">
        <v>505</v>
      </c>
      <c r="J76" s="8">
        <f t="shared" si="2"/>
        <v>0</v>
      </c>
      <c r="K76" s="5"/>
    </row>
    <row r="77" spans="1:11" x14ac:dyDescent="0.25">
      <c r="A77" s="13"/>
      <c r="B77" s="4"/>
      <c r="C77" s="5"/>
      <c r="D77" s="5"/>
      <c r="E77" s="5"/>
      <c r="F77" s="5"/>
      <c r="G77" s="6"/>
      <c r="H77" s="7"/>
      <c r="I77" s="8">
        <v>505</v>
      </c>
      <c r="J77" s="8">
        <f t="shared" si="2"/>
        <v>0</v>
      </c>
      <c r="K77" s="5"/>
    </row>
    <row r="78" spans="1:11" x14ac:dyDescent="0.25">
      <c r="A78" s="13"/>
      <c r="B78" s="4"/>
      <c r="C78" s="5"/>
      <c r="D78" s="5"/>
      <c r="E78" s="5"/>
      <c r="F78" s="5"/>
      <c r="G78" s="6"/>
      <c r="H78" s="7"/>
      <c r="I78" s="8">
        <v>505</v>
      </c>
      <c r="J78" s="8">
        <f t="shared" si="2"/>
        <v>0</v>
      </c>
      <c r="K78" s="5"/>
    </row>
    <row r="79" spans="1:11" x14ac:dyDescent="0.25">
      <c r="A79" s="13"/>
      <c r="B79" s="4"/>
      <c r="C79" s="5"/>
      <c r="D79" s="5"/>
      <c r="E79" s="5"/>
      <c r="F79" s="5"/>
      <c r="G79" s="6"/>
      <c r="H79" s="7"/>
      <c r="I79" s="8">
        <v>505</v>
      </c>
      <c r="J79" s="8">
        <f t="shared" si="2"/>
        <v>0</v>
      </c>
      <c r="K79" s="5"/>
    </row>
    <row r="80" spans="1:11" x14ac:dyDescent="0.25">
      <c r="A80" s="13"/>
      <c r="B80" s="4"/>
      <c r="C80" s="5"/>
      <c r="D80" s="5"/>
      <c r="E80" s="5"/>
      <c r="F80" s="5"/>
      <c r="G80" s="6"/>
      <c r="H80" s="7"/>
      <c r="I80" s="8">
        <v>505</v>
      </c>
      <c r="J80" s="8">
        <f t="shared" si="2"/>
        <v>0</v>
      </c>
      <c r="K80" s="5"/>
    </row>
    <row r="81" spans="1:11" x14ac:dyDescent="0.25">
      <c r="A81" s="13"/>
      <c r="B81" s="4"/>
      <c r="C81" s="5"/>
      <c r="D81" s="5"/>
      <c r="E81" s="5"/>
      <c r="F81" s="5"/>
      <c r="G81" s="6"/>
      <c r="H81" s="7"/>
      <c r="I81" s="8">
        <v>505</v>
      </c>
      <c r="J81" s="8">
        <f t="shared" si="2"/>
        <v>0</v>
      </c>
      <c r="K81" s="5"/>
    </row>
    <row r="82" spans="1:11" x14ac:dyDescent="0.25">
      <c r="A82" s="13"/>
      <c r="B82" s="4"/>
      <c r="C82" s="5"/>
      <c r="D82" s="5"/>
      <c r="E82" s="5"/>
      <c r="F82" s="5"/>
      <c r="G82" s="6"/>
      <c r="H82" s="7"/>
      <c r="I82" s="8">
        <v>505</v>
      </c>
      <c r="J82" s="8">
        <f t="shared" si="2"/>
        <v>0</v>
      </c>
      <c r="K82" s="5"/>
    </row>
    <row r="83" spans="1:11" x14ac:dyDescent="0.25">
      <c r="A83" s="13"/>
      <c r="B83" s="4"/>
      <c r="C83" s="5"/>
      <c r="D83" s="5"/>
      <c r="E83" s="5"/>
      <c r="F83" s="5"/>
      <c r="G83" s="6"/>
      <c r="H83" s="7"/>
      <c r="I83" s="8">
        <v>505</v>
      </c>
      <c r="J83" s="8">
        <f t="shared" si="2"/>
        <v>0</v>
      </c>
      <c r="K83" s="5"/>
    </row>
    <row r="84" spans="1:11" x14ac:dyDescent="0.25">
      <c r="A84" s="13"/>
      <c r="B84" s="4"/>
      <c r="C84" s="5"/>
      <c r="D84" s="5"/>
      <c r="E84" s="5"/>
      <c r="F84" s="5"/>
      <c r="G84" s="6"/>
      <c r="H84" s="7"/>
      <c r="I84" s="8">
        <v>505</v>
      </c>
      <c r="J84" s="8">
        <f t="shared" si="2"/>
        <v>0</v>
      </c>
      <c r="K84" s="5"/>
    </row>
    <row r="85" spans="1:11" x14ac:dyDescent="0.25">
      <c r="A85" s="13"/>
      <c r="B85" s="4"/>
      <c r="C85" s="5"/>
      <c r="D85" s="5"/>
      <c r="E85" s="5"/>
      <c r="F85" s="5"/>
      <c r="G85" s="6"/>
      <c r="H85" s="7"/>
      <c r="I85" s="8">
        <v>505</v>
      </c>
      <c r="J85" s="8">
        <f t="shared" si="2"/>
        <v>0</v>
      </c>
      <c r="K85" s="5"/>
    </row>
    <row r="86" spans="1:11" x14ac:dyDescent="0.25">
      <c r="A86" s="13"/>
      <c r="B86" s="4"/>
      <c r="C86" s="5"/>
      <c r="D86" s="5"/>
      <c r="E86" s="5"/>
      <c r="F86" s="5"/>
      <c r="G86" s="6"/>
      <c r="H86" s="7"/>
      <c r="I86" s="8">
        <v>505</v>
      </c>
      <c r="J86" s="8"/>
      <c r="K86" s="5"/>
    </row>
    <row r="87" spans="1:11" ht="15.75" thickBot="1" x14ac:dyDescent="0.3">
      <c r="A87" s="20"/>
      <c r="B87" s="21"/>
      <c r="C87" s="21"/>
      <c r="D87" s="22"/>
      <c r="E87" s="23"/>
      <c r="F87" s="23"/>
      <c r="G87" s="6">
        <f>SUM(G5:G86)</f>
        <v>5758</v>
      </c>
      <c r="H87" s="24">
        <f>SUM(H5:H86)</f>
        <v>127</v>
      </c>
      <c r="I87" s="25"/>
      <c r="J87" s="26">
        <f>SUM(J5:J86)</f>
        <v>2907790</v>
      </c>
    </row>
    <row r="88" spans="1:11" ht="15.75" thickBot="1" x14ac:dyDescent="0.3">
      <c r="A88" s="20"/>
      <c r="B88" s="21"/>
      <c r="D88" s="20"/>
      <c r="E88" s="20"/>
      <c r="F88" s="20"/>
    </row>
    <row r="89" spans="1:11" ht="15.75" x14ac:dyDescent="0.25">
      <c r="A89" s="20"/>
      <c r="F89" s="28" t="s">
        <v>22</v>
      </c>
    </row>
    <row r="90" spans="1:11" ht="19.5" thickBot="1" x14ac:dyDescent="0.35">
      <c r="A90" s="20"/>
      <c r="F90" s="29"/>
      <c r="I90" s="30" t="s">
        <v>23</v>
      </c>
      <c r="J90" s="30" t="s">
        <v>24</v>
      </c>
    </row>
    <row r="91" spans="1:11" ht="15.75" thickBot="1" x14ac:dyDescent="0.3">
      <c r="A91" s="20"/>
      <c r="F91" s="29"/>
      <c r="I91" s="31">
        <f>G87*7%/3</f>
        <v>134.35333333333335</v>
      </c>
      <c r="J91" s="32">
        <f>J87*7%/3</f>
        <v>67848.433333333334</v>
      </c>
    </row>
    <row r="92" spans="1:11" ht="15.75" thickBot="1" x14ac:dyDescent="0.3">
      <c r="A92" s="20"/>
      <c r="F92" s="33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B1" zoomScale="106" zoomScaleNormal="106" workbookViewId="0">
      <selection activeCell="E19" sqref="E19"/>
    </sheetView>
  </sheetViews>
  <sheetFormatPr baseColWidth="10" defaultRowHeight="15" x14ac:dyDescent="0.25"/>
  <cols>
    <col min="1" max="1" width="1.42578125" style="1" customWidth="1"/>
    <col min="2" max="2" width="11.28515625" style="1" customWidth="1"/>
    <col min="3" max="3" width="10.28515625" style="1" customWidth="1"/>
    <col min="4" max="4" width="10.140625" style="1" customWidth="1"/>
    <col min="5" max="5" width="23.85546875" style="1" customWidth="1"/>
    <col min="6" max="6" width="47.285156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239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76">
        <v>41187</v>
      </c>
      <c r="C5" s="77">
        <v>5364</v>
      </c>
      <c r="D5" s="77">
        <v>43268</v>
      </c>
      <c r="E5" s="77" t="s">
        <v>73</v>
      </c>
      <c r="F5" s="77" t="s">
        <v>240</v>
      </c>
      <c r="G5" s="81">
        <v>117</v>
      </c>
      <c r="H5" s="82">
        <v>2</v>
      </c>
      <c r="I5" s="83">
        <v>490</v>
      </c>
      <c r="J5" s="83">
        <f>G5*I5</f>
        <v>57330</v>
      </c>
      <c r="K5" s="77" t="s">
        <v>241</v>
      </c>
    </row>
    <row r="6" spans="2:11" x14ac:dyDescent="0.25">
      <c r="B6" s="76">
        <v>41193</v>
      </c>
      <c r="C6" s="77">
        <v>5365</v>
      </c>
      <c r="D6" s="77">
        <v>43307</v>
      </c>
      <c r="E6" s="77" t="s">
        <v>156</v>
      </c>
      <c r="F6" s="77" t="s">
        <v>242</v>
      </c>
      <c r="G6" s="81">
        <v>172</v>
      </c>
      <c r="H6" s="82">
        <v>2</v>
      </c>
      <c r="I6" s="83">
        <v>490</v>
      </c>
      <c r="J6" s="83">
        <f t="shared" ref="J6:J16" si="0">G6*I6</f>
        <v>84280</v>
      </c>
      <c r="K6" s="77" t="s">
        <v>241</v>
      </c>
    </row>
    <row r="7" spans="2:11" x14ac:dyDescent="0.25">
      <c r="B7" s="74"/>
      <c r="C7" s="75">
        <v>5366</v>
      </c>
      <c r="D7" s="75"/>
      <c r="E7" s="75"/>
      <c r="F7" s="75" t="s">
        <v>93</v>
      </c>
      <c r="G7" s="78"/>
      <c r="H7" s="79"/>
      <c r="I7" s="80">
        <v>490</v>
      </c>
      <c r="J7" s="80">
        <f t="shared" si="0"/>
        <v>0</v>
      </c>
      <c r="K7" s="75"/>
    </row>
    <row r="8" spans="2:11" x14ac:dyDescent="0.25">
      <c r="B8" s="76">
        <v>41201</v>
      </c>
      <c r="C8" s="77">
        <v>5367</v>
      </c>
      <c r="D8" s="77">
        <v>43341</v>
      </c>
      <c r="E8" s="77" t="s">
        <v>73</v>
      </c>
      <c r="F8" s="77" t="s">
        <v>51</v>
      </c>
      <c r="G8" s="81">
        <v>116</v>
      </c>
      <c r="H8" s="82">
        <v>4</v>
      </c>
      <c r="I8" s="83">
        <v>490</v>
      </c>
      <c r="J8" s="83">
        <f t="shared" si="0"/>
        <v>56840</v>
      </c>
      <c r="K8" s="77" t="s">
        <v>11</v>
      </c>
    </row>
    <row r="9" spans="2:11" x14ac:dyDescent="0.25">
      <c r="B9" s="76">
        <v>41204</v>
      </c>
      <c r="C9" s="77">
        <v>5368</v>
      </c>
      <c r="D9" s="77">
        <v>43420</v>
      </c>
      <c r="E9" s="77" t="s">
        <v>163</v>
      </c>
      <c r="F9" s="77" t="s">
        <v>15</v>
      </c>
      <c r="G9" s="81">
        <v>50</v>
      </c>
      <c r="H9" s="82">
        <v>2</v>
      </c>
      <c r="I9" s="83">
        <v>490</v>
      </c>
      <c r="J9" s="83">
        <f t="shared" si="0"/>
        <v>24500</v>
      </c>
      <c r="K9" s="77" t="s">
        <v>133</v>
      </c>
    </row>
    <row r="10" spans="2:11" x14ac:dyDescent="0.25">
      <c r="B10" s="76">
        <v>41204</v>
      </c>
      <c r="C10" s="77">
        <v>5369</v>
      </c>
      <c r="D10" s="77">
        <v>43422</v>
      </c>
      <c r="E10" s="77" t="s">
        <v>73</v>
      </c>
      <c r="F10" s="77" t="s">
        <v>238</v>
      </c>
      <c r="G10" s="81">
        <v>98</v>
      </c>
      <c r="H10" s="82">
        <v>2</v>
      </c>
      <c r="I10" s="83">
        <v>490</v>
      </c>
      <c r="J10" s="83">
        <f t="shared" si="0"/>
        <v>48020</v>
      </c>
      <c r="K10" s="77" t="s">
        <v>133</v>
      </c>
    </row>
    <row r="11" spans="2:11" x14ac:dyDescent="0.25">
      <c r="B11" s="84">
        <v>41204</v>
      </c>
      <c r="C11" s="85">
        <v>5370</v>
      </c>
      <c r="D11" s="85">
        <v>43426</v>
      </c>
      <c r="E11" s="85" t="s">
        <v>73</v>
      </c>
      <c r="F11" s="85" t="s">
        <v>243</v>
      </c>
      <c r="G11" s="86">
        <v>320</v>
      </c>
      <c r="H11" s="87">
        <v>2</v>
      </c>
      <c r="I11" s="83">
        <v>490</v>
      </c>
      <c r="J11" s="83">
        <f t="shared" si="0"/>
        <v>156800</v>
      </c>
      <c r="K11" s="85" t="s">
        <v>10</v>
      </c>
    </row>
    <row r="12" spans="2:11" x14ac:dyDescent="0.25">
      <c r="B12" s="84">
        <v>41204</v>
      </c>
      <c r="C12" s="85">
        <v>5371</v>
      </c>
      <c r="D12" s="85">
        <v>43426</v>
      </c>
      <c r="E12" s="85" t="s">
        <v>73</v>
      </c>
      <c r="F12" s="85" t="s">
        <v>181</v>
      </c>
      <c r="G12" s="86">
        <v>300</v>
      </c>
      <c r="H12" s="87">
        <v>2</v>
      </c>
      <c r="I12" s="83">
        <v>490</v>
      </c>
      <c r="J12" s="83">
        <f t="shared" si="0"/>
        <v>147000</v>
      </c>
      <c r="K12" s="85" t="s">
        <v>10</v>
      </c>
    </row>
    <row r="13" spans="2:11" x14ac:dyDescent="0.25">
      <c r="B13" s="84">
        <v>41206</v>
      </c>
      <c r="C13" s="87">
        <v>5372</v>
      </c>
      <c r="D13" s="85">
        <v>43431</v>
      </c>
      <c r="E13" s="85" t="s">
        <v>73</v>
      </c>
      <c r="F13" s="85" t="s">
        <v>72</v>
      </c>
      <c r="G13" s="86">
        <v>114</v>
      </c>
      <c r="H13" s="87">
        <v>2</v>
      </c>
      <c r="I13" s="83">
        <v>490</v>
      </c>
      <c r="J13" s="83">
        <f t="shared" si="0"/>
        <v>55860</v>
      </c>
      <c r="K13" s="85" t="s">
        <v>11</v>
      </c>
    </row>
    <row r="14" spans="2:11" x14ac:dyDescent="0.25">
      <c r="B14" s="84">
        <v>41207</v>
      </c>
      <c r="C14" s="85">
        <v>5373</v>
      </c>
      <c r="D14" s="85">
        <v>43442</v>
      </c>
      <c r="E14" s="85" t="s">
        <v>163</v>
      </c>
      <c r="F14" s="85" t="s">
        <v>15</v>
      </c>
      <c r="G14" s="86">
        <v>50</v>
      </c>
      <c r="H14" s="87">
        <v>2</v>
      </c>
      <c r="I14" s="83">
        <v>490</v>
      </c>
      <c r="J14" s="83">
        <f t="shared" si="0"/>
        <v>24500</v>
      </c>
      <c r="K14" s="85" t="s">
        <v>133</v>
      </c>
    </row>
    <row r="15" spans="2:11" x14ac:dyDescent="0.25">
      <c r="B15" s="84">
        <v>41208</v>
      </c>
      <c r="C15" s="85">
        <v>5374</v>
      </c>
      <c r="D15" s="85">
        <v>43459</v>
      </c>
      <c r="E15" s="85" t="s">
        <v>73</v>
      </c>
      <c r="F15" s="85" t="s">
        <v>51</v>
      </c>
      <c r="G15" s="86">
        <v>53</v>
      </c>
      <c r="H15" s="87">
        <v>1</v>
      </c>
      <c r="I15" s="83">
        <v>490</v>
      </c>
      <c r="J15" s="83">
        <f t="shared" si="0"/>
        <v>25970</v>
      </c>
      <c r="K15" s="85" t="s">
        <v>133</v>
      </c>
    </row>
    <row r="16" spans="2:11" x14ac:dyDescent="0.25">
      <c r="B16" s="84">
        <v>41212</v>
      </c>
      <c r="C16" s="85">
        <v>5375</v>
      </c>
      <c r="D16" s="85">
        <v>43493</v>
      </c>
      <c r="E16" s="85" t="s">
        <v>73</v>
      </c>
      <c r="F16" s="85" t="s">
        <v>244</v>
      </c>
      <c r="G16" s="86">
        <v>150</v>
      </c>
      <c r="H16" s="87">
        <v>2</v>
      </c>
      <c r="I16" s="83">
        <v>490</v>
      </c>
      <c r="J16" s="83">
        <f t="shared" si="0"/>
        <v>73500</v>
      </c>
      <c r="K16" s="85" t="s">
        <v>10</v>
      </c>
    </row>
    <row r="17" spans="1:10" ht="15.75" thickBot="1" x14ac:dyDescent="0.3">
      <c r="B17" s="21"/>
      <c r="C17" s="21"/>
      <c r="D17" s="22"/>
      <c r="E17" s="23"/>
      <c r="F17" s="23"/>
      <c r="G17" s="104">
        <f>SUM(G5:G16)</f>
        <v>1540</v>
      </c>
      <c r="H17" s="24"/>
      <c r="I17" s="25"/>
      <c r="J17" s="26">
        <f>SUM(J5:J16)</f>
        <v>754600</v>
      </c>
    </row>
    <row r="18" spans="1:10" ht="15.75" thickBot="1" x14ac:dyDescent="0.3">
      <c r="B18" s="21"/>
      <c r="D18" s="20"/>
      <c r="E18" s="20"/>
      <c r="F18" s="20"/>
    </row>
    <row r="19" spans="1:10" ht="15.75" x14ac:dyDescent="0.25">
      <c r="A19" s="13"/>
      <c r="F19" s="28" t="s">
        <v>22</v>
      </c>
    </row>
    <row r="20" spans="1:10" ht="19.5" thickBot="1" x14ac:dyDescent="0.35">
      <c r="A20" s="13"/>
      <c r="F20" s="29"/>
      <c r="I20" s="30" t="s">
        <v>23</v>
      </c>
      <c r="J20" s="30" t="s">
        <v>24</v>
      </c>
    </row>
    <row r="21" spans="1:10" ht="15.75" thickBot="1" x14ac:dyDescent="0.3">
      <c r="A21" s="13"/>
      <c r="F21" s="29"/>
      <c r="I21" s="31">
        <f>J21/495</f>
        <v>7.6222222222222218</v>
      </c>
      <c r="J21" s="32">
        <f>J17*2%/4</f>
        <v>3773</v>
      </c>
    </row>
    <row r="22" spans="1:10" ht="15.75" thickBot="1" x14ac:dyDescent="0.3">
      <c r="A22" s="13"/>
      <c r="F22" s="33"/>
    </row>
    <row r="23" spans="1:10" x14ac:dyDescent="0.25">
      <c r="A23" s="13"/>
      <c r="D23" s="1" t="s">
        <v>189</v>
      </c>
    </row>
    <row r="24" spans="1:10" x14ac:dyDescent="0.25">
      <c r="A24" s="13"/>
    </row>
    <row r="25" spans="1:10" x14ac:dyDescent="0.25">
      <c r="A25" s="13"/>
    </row>
    <row r="26" spans="1:10" x14ac:dyDescent="0.25">
      <c r="A26" s="13"/>
    </row>
    <row r="27" spans="1:10" x14ac:dyDescent="0.25">
      <c r="A27" s="13"/>
    </row>
    <row r="28" spans="1:10" x14ac:dyDescent="0.25">
      <c r="A28" s="13"/>
    </row>
    <row r="29" spans="1:10" x14ac:dyDescent="0.25">
      <c r="A29" s="13"/>
    </row>
    <row r="30" spans="1:10" x14ac:dyDescent="0.25">
      <c r="A30" s="13"/>
    </row>
    <row r="31" spans="1:10" x14ac:dyDescent="0.25">
      <c r="A31" s="13"/>
    </row>
    <row r="32" spans="1:10" x14ac:dyDescent="0.25">
      <c r="A32" s="13"/>
    </row>
    <row r="33" spans="1:13" x14ac:dyDescent="0.25">
      <c r="A33" s="13"/>
      <c r="L33" s="14"/>
    </row>
    <row r="34" spans="1:13" x14ac:dyDescent="0.25">
      <c r="A34" s="13"/>
      <c r="L34" s="14"/>
    </row>
    <row r="35" spans="1:13" x14ac:dyDescent="0.25">
      <c r="A35" s="13"/>
      <c r="L35" s="14"/>
    </row>
    <row r="36" spans="1:13" x14ac:dyDescent="0.25">
      <c r="A36" s="13"/>
      <c r="L36" s="14"/>
    </row>
    <row r="37" spans="1:13" x14ac:dyDescent="0.25">
      <c r="A37" s="13"/>
    </row>
    <row r="38" spans="1:13" x14ac:dyDescent="0.25">
      <c r="A38" s="13"/>
    </row>
    <row r="39" spans="1:13" x14ac:dyDescent="0.25">
      <c r="A39" s="13"/>
    </row>
    <row r="40" spans="1:13" x14ac:dyDescent="0.25">
      <c r="A40" s="13"/>
      <c r="L40" s="14"/>
      <c r="M40" s="14"/>
    </row>
    <row r="41" spans="1:13" x14ac:dyDescent="0.25">
      <c r="A41" s="13"/>
      <c r="L41" s="14"/>
      <c r="M41" s="14"/>
    </row>
    <row r="42" spans="1:13" x14ac:dyDescent="0.25">
      <c r="A42" s="13"/>
      <c r="L42" s="14"/>
      <c r="M42" s="14"/>
    </row>
    <row r="43" spans="1:13" x14ac:dyDescent="0.25">
      <c r="A43" s="13"/>
      <c r="L43" s="14"/>
      <c r="M43" s="14"/>
    </row>
    <row r="44" spans="1:13" x14ac:dyDescent="0.25">
      <c r="A44" s="13"/>
      <c r="L44" s="14"/>
      <c r="M44" s="14"/>
    </row>
    <row r="45" spans="1:13" x14ac:dyDescent="0.25">
      <c r="A45" s="13"/>
      <c r="L45" s="15"/>
      <c r="M45" s="14"/>
    </row>
    <row r="46" spans="1:13" x14ac:dyDescent="0.25">
      <c r="A46" s="13"/>
      <c r="L46" s="14"/>
      <c r="M46" s="14"/>
    </row>
    <row r="47" spans="1:13" x14ac:dyDescent="0.25">
      <c r="A47" s="13"/>
      <c r="L47" s="51"/>
      <c r="M47" s="14"/>
    </row>
    <row r="48" spans="1:13" x14ac:dyDescent="0.25">
      <c r="A48" s="13"/>
      <c r="L48" s="51"/>
      <c r="M48" s="14"/>
    </row>
    <row r="49" spans="1:13" x14ac:dyDescent="0.25">
      <c r="A49" s="13"/>
      <c r="L49" s="51"/>
      <c r="M49" s="14"/>
    </row>
    <row r="50" spans="1:13" x14ac:dyDescent="0.25">
      <c r="A50" s="13"/>
      <c r="L50" s="51"/>
      <c r="M50" s="14"/>
    </row>
    <row r="51" spans="1:13" x14ac:dyDescent="0.25">
      <c r="A51" s="13"/>
      <c r="L51" s="51"/>
      <c r="M51" s="14"/>
    </row>
    <row r="52" spans="1:13" x14ac:dyDescent="0.25">
      <c r="A52" s="13"/>
      <c r="L52" s="51"/>
      <c r="M52" s="14"/>
    </row>
    <row r="53" spans="1:13" x14ac:dyDescent="0.25">
      <c r="A53" s="13"/>
      <c r="L53" s="51"/>
      <c r="M53" s="14"/>
    </row>
    <row r="54" spans="1:13" x14ac:dyDescent="0.25">
      <c r="A54" s="13"/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L56" s="14"/>
      <c r="M56" s="14"/>
    </row>
    <row r="57" spans="1:13" x14ac:dyDescent="0.25">
      <c r="A57" s="13"/>
      <c r="L57" s="14"/>
      <c r="M57" s="14"/>
    </row>
    <row r="58" spans="1:13" x14ac:dyDescent="0.25">
      <c r="A58" s="13"/>
      <c r="L58" s="14"/>
      <c r="M58" s="14"/>
    </row>
    <row r="59" spans="1:13" x14ac:dyDescent="0.25">
      <c r="A59" s="13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A43" workbookViewId="0">
      <selection activeCell="F50" sqref="F50"/>
    </sheetView>
  </sheetViews>
  <sheetFormatPr baseColWidth="10" defaultRowHeight="15" x14ac:dyDescent="0.25"/>
  <cols>
    <col min="1" max="1" width="1.42578125" style="1" customWidth="1"/>
    <col min="2" max="2" width="11.28515625" style="1" customWidth="1"/>
    <col min="3" max="3" width="10.28515625" style="1" customWidth="1"/>
    <col min="4" max="4" width="10.140625" style="1" customWidth="1"/>
    <col min="5" max="5" width="23.85546875" style="1" customWidth="1"/>
    <col min="6" max="6" width="45.85546875" style="1" customWidth="1"/>
    <col min="7" max="7" width="11.42578125" style="1"/>
    <col min="8" max="8" width="11.42578125" style="27"/>
    <col min="9" max="9" width="14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247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76">
        <v>41215</v>
      </c>
      <c r="C5" s="77">
        <v>5376</v>
      </c>
      <c r="D5" s="77">
        <v>43513</v>
      </c>
      <c r="E5" s="77" t="s">
        <v>87</v>
      </c>
      <c r="F5" s="77" t="s">
        <v>88</v>
      </c>
      <c r="G5" s="81">
        <v>55</v>
      </c>
      <c r="H5" s="82">
        <v>1</v>
      </c>
      <c r="I5" s="83">
        <v>490</v>
      </c>
      <c r="J5" s="83">
        <f>G5*I5</f>
        <v>26950</v>
      </c>
      <c r="K5" s="77" t="s">
        <v>121</v>
      </c>
    </row>
    <row r="6" spans="2:11" x14ac:dyDescent="0.25">
      <c r="B6" s="108"/>
      <c r="C6" s="109">
        <v>5377</v>
      </c>
      <c r="D6" s="109"/>
      <c r="E6" s="109"/>
      <c r="F6" s="109" t="s">
        <v>245</v>
      </c>
      <c r="G6" s="110"/>
      <c r="H6" s="111"/>
      <c r="I6" s="112">
        <v>490</v>
      </c>
      <c r="J6" s="112">
        <f t="shared" ref="J6:J47" si="0">G6*I6</f>
        <v>0</v>
      </c>
      <c r="K6" s="109"/>
    </row>
    <row r="7" spans="2:11" x14ac:dyDescent="0.25">
      <c r="B7" s="108"/>
      <c r="C7" s="109">
        <v>5378</v>
      </c>
      <c r="D7" s="108"/>
      <c r="E7" s="108"/>
      <c r="F7" s="108" t="s">
        <v>245</v>
      </c>
      <c r="G7" s="108"/>
      <c r="H7" s="108"/>
      <c r="I7" s="112">
        <v>490</v>
      </c>
      <c r="J7" s="108">
        <f t="shared" si="0"/>
        <v>0</v>
      </c>
      <c r="K7" s="108"/>
    </row>
    <row r="8" spans="2:11" x14ac:dyDescent="0.25">
      <c r="B8" s="76">
        <v>41219</v>
      </c>
      <c r="C8" s="77">
        <v>5379</v>
      </c>
      <c r="D8" s="77">
        <v>43530</v>
      </c>
      <c r="E8" s="77" t="s">
        <v>73</v>
      </c>
      <c r="F8" s="77" t="s">
        <v>246</v>
      </c>
      <c r="G8" s="81">
        <v>150</v>
      </c>
      <c r="H8" s="82">
        <v>2</v>
      </c>
      <c r="I8" s="83">
        <v>490</v>
      </c>
      <c r="J8" s="83">
        <f t="shared" si="0"/>
        <v>73500</v>
      </c>
      <c r="K8" s="77" t="s">
        <v>10</v>
      </c>
    </row>
    <row r="9" spans="2:11" x14ac:dyDescent="0.25">
      <c r="B9" s="76">
        <v>41219</v>
      </c>
      <c r="C9" s="77">
        <v>5380</v>
      </c>
      <c r="D9" s="77">
        <v>43530</v>
      </c>
      <c r="E9" s="77" t="s">
        <v>73</v>
      </c>
      <c r="F9" s="77" t="s">
        <v>181</v>
      </c>
      <c r="G9" s="81">
        <v>150</v>
      </c>
      <c r="H9" s="82">
        <v>1</v>
      </c>
      <c r="I9" s="83">
        <v>490</v>
      </c>
      <c r="J9" s="83">
        <f t="shared" si="0"/>
        <v>73500</v>
      </c>
      <c r="K9" s="77" t="s">
        <v>10</v>
      </c>
    </row>
    <row r="10" spans="2:11" x14ac:dyDescent="0.25">
      <c r="B10" s="76">
        <v>41221</v>
      </c>
      <c r="C10" s="77">
        <v>5381</v>
      </c>
      <c r="D10" s="77">
        <v>43551</v>
      </c>
      <c r="E10" s="77" t="s">
        <v>163</v>
      </c>
      <c r="F10" s="77" t="s">
        <v>15</v>
      </c>
      <c r="G10" s="81">
        <v>50</v>
      </c>
      <c r="H10" s="82">
        <v>2</v>
      </c>
      <c r="I10" s="83">
        <v>490</v>
      </c>
      <c r="J10" s="83">
        <f t="shared" si="0"/>
        <v>24500</v>
      </c>
      <c r="K10" s="77" t="s">
        <v>121</v>
      </c>
    </row>
    <row r="11" spans="2:11" x14ac:dyDescent="0.25">
      <c r="B11" s="108"/>
      <c r="C11" s="109">
        <v>5382</v>
      </c>
      <c r="D11" s="108"/>
      <c r="E11" s="108"/>
      <c r="F11" s="108" t="s">
        <v>186</v>
      </c>
      <c r="G11" s="108"/>
      <c r="H11" s="108"/>
      <c r="I11" s="112">
        <v>490</v>
      </c>
      <c r="J11" s="112">
        <f t="shared" si="0"/>
        <v>0</v>
      </c>
      <c r="K11" s="108"/>
    </row>
    <row r="12" spans="2:11" x14ac:dyDescent="0.25">
      <c r="B12" s="84">
        <v>41221</v>
      </c>
      <c r="C12" s="77">
        <v>5383</v>
      </c>
      <c r="D12" s="85">
        <v>43553</v>
      </c>
      <c r="E12" s="85" t="s">
        <v>73</v>
      </c>
      <c r="F12" s="85" t="s">
        <v>153</v>
      </c>
      <c r="G12" s="86">
        <v>92</v>
      </c>
      <c r="H12" s="87">
        <v>2</v>
      </c>
      <c r="I12" s="83">
        <v>490</v>
      </c>
      <c r="J12" s="83">
        <f t="shared" si="0"/>
        <v>45080</v>
      </c>
      <c r="K12" s="85" t="s">
        <v>121</v>
      </c>
    </row>
    <row r="13" spans="2:11" x14ac:dyDescent="0.25">
      <c r="B13" s="113"/>
      <c r="C13" s="109">
        <v>5384</v>
      </c>
      <c r="D13" s="114"/>
      <c r="E13" s="114"/>
      <c r="F13" s="114" t="s">
        <v>186</v>
      </c>
      <c r="G13" s="115"/>
      <c r="H13" s="116"/>
      <c r="I13" s="112">
        <v>490</v>
      </c>
      <c r="J13" s="112">
        <f t="shared" si="0"/>
        <v>0</v>
      </c>
      <c r="K13" s="114"/>
    </row>
    <row r="14" spans="2:11" x14ac:dyDescent="0.25">
      <c r="B14" s="113"/>
      <c r="C14" s="109">
        <v>5385</v>
      </c>
      <c r="D14" s="114"/>
      <c r="E14" s="114"/>
      <c r="F14" s="114" t="s">
        <v>245</v>
      </c>
      <c r="G14" s="115"/>
      <c r="H14" s="116"/>
      <c r="I14" s="112">
        <v>490</v>
      </c>
      <c r="J14" s="112">
        <f t="shared" si="0"/>
        <v>0</v>
      </c>
      <c r="K14" s="114"/>
    </row>
    <row r="15" spans="2:11" x14ac:dyDescent="0.25">
      <c r="B15" s="113"/>
      <c r="C15" s="109">
        <v>5386</v>
      </c>
      <c r="D15" s="114"/>
      <c r="E15" s="114"/>
      <c r="F15" s="114" t="s">
        <v>186</v>
      </c>
      <c r="G15" s="115"/>
      <c r="H15" s="116"/>
      <c r="I15" s="112">
        <v>490</v>
      </c>
      <c r="J15" s="112">
        <f t="shared" si="0"/>
        <v>0</v>
      </c>
      <c r="K15" s="114"/>
    </row>
    <row r="16" spans="2:11" x14ac:dyDescent="0.25">
      <c r="B16" s="113"/>
      <c r="C16" s="109">
        <v>5387</v>
      </c>
      <c r="D16" s="114"/>
      <c r="E16" s="114"/>
      <c r="F16" s="114" t="s">
        <v>245</v>
      </c>
      <c r="G16" s="115"/>
      <c r="H16" s="116"/>
      <c r="I16" s="112">
        <v>490</v>
      </c>
      <c r="J16" s="112">
        <f t="shared" si="0"/>
        <v>0</v>
      </c>
      <c r="K16" s="114"/>
    </row>
    <row r="17" spans="1:11" x14ac:dyDescent="0.25">
      <c r="B17" s="113"/>
      <c r="C17" s="114">
        <v>5388</v>
      </c>
      <c r="D17" s="114"/>
      <c r="E17" s="114"/>
      <c r="F17" s="114" t="s">
        <v>186</v>
      </c>
      <c r="G17" s="115"/>
      <c r="H17" s="116"/>
      <c r="I17" s="112">
        <v>490</v>
      </c>
      <c r="J17" s="112">
        <f t="shared" si="0"/>
        <v>0</v>
      </c>
      <c r="K17" s="114"/>
    </row>
    <row r="18" spans="1:11" x14ac:dyDescent="0.25">
      <c r="B18" s="113"/>
      <c r="C18" s="114">
        <v>5389</v>
      </c>
      <c r="D18" s="114"/>
      <c r="E18" s="114"/>
      <c r="F18" s="114" t="s">
        <v>245</v>
      </c>
      <c r="G18" s="115"/>
      <c r="H18" s="116"/>
      <c r="I18" s="112">
        <v>490</v>
      </c>
      <c r="J18" s="112">
        <f t="shared" si="0"/>
        <v>0</v>
      </c>
      <c r="K18" s="114"/>
    </row>
    <row r="19" spans="1:11" x14ac:dyDescent="0.25">
      <c r="A19" s="13"/>
      <c r="B19" s="96"/>
      <c r="C19" s="97">
        <v>5390</v>
      </c>
      <c r="D19" s="97"/>
      <c r="E19" s="97"/>
      <c r="F19" s="97" t="s">
        <v>93</v>
      </c>
      <c r="G19" s="98"/>
      <c r="H19" s="99"/>
      <c r="I19" s="80">
        <v>490</v>
      </c>
      <c r="J19" s="80">
        <f t="shared" si="0"/>
        <v>0</v>
      </c>
      <c r="K19" s="97"/>
    </row>
    <row r="20" spans="1:11" x14ac:dyDescent="0.25">
      <c r="A20" s="13"/>
      <c r="B20" s="113"/>
      <c r="C20" s="114">
        <v>5391</v>
      </c>
      <c r="D20" s="114"/>
      <c r="E20" s="114"/>
      <c r="F20" s="114" t="s">
        <v>245</v>
      </c>
      <c r="G20" s="115"/>
      <c r="H20" s="116"/>
      <c r="I20" s="112">
        <v>490</v>
      </c>
      <c r="J20" s="112">
        <f t="shared" si="0"/>
        <v>0</v>
      </c>
      <c r="K20" s="114"/>
    </row>
    <row r="21" spans="1:11" x14ac:dyDescent="0.25">
      <c r="A21" s="13"/>
      <c r="B21" s="113"/>
      <c r="C21" s="114">
        <v>5392</v>
      </c>
      <c r="D21" s="114"/>
      <c r="E21" s="114"/>
      <c r="F21" s="114" t="s">
        <v>186</v>
      </c>
      <c r="G21" s="115"/>
      <c r="H21" s="116"/>
      <c r="I21" s="112">
        <v>490</v>
      </c>
      <c r="J21" s="112">
        <f t="shared" si="0"/>
        <v>0</v>
      </c>
      <c r="K21" s="114"/>
    </row>
    <row r="22" spans="1:11" x14ac:dyDescent="0.25">
      <c r="A22" s="13"/>
      <c r="B22" s="113"/>
      <c r="C22" s="114">
        <v>5393</v>
      </c>
      <c r="D22" s="114"/>
      <c r="E22" s="114"/>
      <c r="F22" s="114" t="s">
        <v>186</v>
      </c>
      <c r="G22" s="115"/>
      <c r="H22" s="116"/>
      <c r="I22" s="112">
        <v>490</v>
      </c>
      <c r="J22" s="112">
        <f t="shared" si="0"/>
        <v>0</v>
      </c>
      <c r="K22" s="114"/>
    </row>
    <row r="23" spans="1:11" x14ac:dyDescent="0.25">
      <c r="A23" s="13"/>
      <c r="B23" s="84">
        <v>41225</v>
      </c>
      <c r="C23" s="85">
        <v>5394</v>
      </c>
      <c r="D23" s="85">
        <v>43579</v>
      </c>
      <c r="E23" s="85" t="s">
        <v>73</v>
      </c>
      <c r="F23" s="85" t="s">
        <v>248</v>
      </c>
      <c r="G23" s="86">
        <v>252</v>
      </c>
      <c r="H23" s="87">
        <v>3</v>
      </c>
      <c r="I23" s="83">
        <v>490</v>
      </c>
      <c r="J23" s="83">
        <f t="shared" si="0"/>
        <v>123480</v>
      </c>
      <c r="K23" s="85" t="s">
        <v>11</v>
      </c>
    </row>
    <row r="24" spans="1:11" x14ac:dyDescent="0.25">
      <c r="A24" s="13"/>
      <c r="B24" s="84">
        <v>41226</v>
      </c>
      <c r="C24" s="85">
        <v>5395</v>
      </c>
      <c r="D24" s="85">
        <v>43579</v>
      </c>
      <c r="E24" s="85" t="s">
        <v>73</v>
      </c>
      <c r="F24" s="85" t="s">
        <v>150</v>
      </c>
      <c r="G24" s="86">
        <v>165</v>
      </c>
      <c r="H24" s="87">
        <v>3</v>
      </c>
      <c r="I24" s="83">
        <v>490</v>
      </c>
      <c r="J24" s="83">
        <f t="shared" si="0"/>
        <v>80850</v>
      </c>
      <c r="K24" s="85" t="s">
        <v>11</v>
      </c>
    </row>
    <row r="25" spans="1:11" x14ac:dyDescent="0.25">
      <c r="A25" s="13"/>
      <c r="B25" s="84">
        <v>41227</v>
      </c>
      <c r="C25" s="85">
        <v>5396</v>
      </c>
      <c r="D25" s="85">
        <v>43579</v>
      </c>
      <c r="E25" s="85" t="s">
        <v>73</v>
      </c>
      <c r="F25" s="85" t="s">
        <v>72</v>
      </c>
      <c r="G25" s="86">
        <v>171</v>
      </c>
      <c r="H25" s="87">
        <v>3</v>
      </c>
      <c r="I25" s="83">
        <v>490</v>
      </c>
      <c r="J25" s="83">
        <f t="shared" si="0"/>
        <v>83790</v>
      </c>
      <c r="K25" s="85" t="s">
        <v>11</v>
      </c>
    </row>
    <row r="26" spans="1:11" x14ac:dyDescent="0.25">
      <c r="A26" s="13"/>
      <c r="B26" s="84">
        <v>41227</v>
      </c>
      <c r="C26" s="85">
        <v>5397</v>
      </c>
      <c r="D26" s="85">
        <v>43595</v>
      </c>
      <c r="E26" s="85" t="s">
        <v>73</v>
      </c>
      <c r="F26" s="85" t="s">
        <v>72</v>
      </c>
      <c r="G26" s="86">
        <v>114</v>
      </c>
      <c r="H26" s="87">
        <v>2</v>
      </c>
      <c r="I26" s="83">
        <v>490</v>
      </c>
      <c r="J26" s="83">
        <f t="shared" si="0"/>
        <v>55860</v>
      </c>
      <c r="K26" s="85" t="s">
        <v>11</v>
      </c>
    </row>
    <row r="27" spans="1:11" x14ac:dyDescent="0.25">
      <c r="A27" s="13"/>
      <c r="B27" s="84">
        <v>41227</v>
      </c>
      <c r="C27" s="85">
        <v>5398</v>
      </c>
      <c r="D27" s="85">
        <v>43607</v>
      </c>
      <c r="E27" s="85" t="s">
        <v>73</v>
      </c>
      <c r="F27" s="85" t="s">
        <v>249</v>
      </c>
      <c r="G27" s="86">
        <v>53</v>
      </c>
      <c r="H27" s="87">
        <v>2</v>
      </c>
      <c r="I27" s="83">
        <v>490</v>
      </c>
      <c r="J27" s="83">
        <f t="shared" si="0"/>
        <v>25970</v>
      </c>
      <c r="K27" s="85" t="s">
        <v>133</v>
      </c>
    </row>
    <row r="28" spans="1:11" x14ac:dyDescent="0.25">
      <c r="A28" s="13"/>
      <c r="B28" s="113"/>
      <c r="C28" s="114">
        <v>5399</v>
      </c>
      <c r="D28" s="114"/>
      <c r="E28" s="114"/>
      <c r="F28" s="114" t="s">
        <v>245</v>
      </c>
      <c r="G28" s="115"/>
      <c r="H28" s="116"/>
      <c r="I28" s="112">
        <v>490</v>
      </c>
      <c r="J28" s="112">
        <f t="shared" si="0"/>
        <v>0</v>
      </c>
      <c r="K28" s="114"/>
    </row>
    <row r="29" spans="1:11" x14ac:dyDescent="0.25">
      <c r="A29" s="13"/>
      <c r="B29" s="113"/>
      <c r="C29" s="114">
        <v>5400</v>
      </c>
      <c r="D29" s="114"/>
      <c r="E29" s="114"/>
      <c r="F29" s="114" t="s">
        <v>186</v>
      </c>
      <c r="G29" s="115"/>
      <c r="H29" s="116"/>
      <c r="I29" s="112">
        <v>490</v>
      </c>
      <c r="J29" s="112">
        <f t="shared" si="0"/>
        <v>0</v>
      </c>
      <c r="K29" s="114"/>
    </row>
    <row r="30" spans="1:11" x14ac:dyDescent="0.25">
      <c r="A30" s="13"/>
      <c r="B30" s="84">
        <v>41230</v>
      </c>
      <c r="C30" s="85">
        <v>5103</v>
      </c>
      <c r="D30" s="85">
        <v>43655</v>
      </c>
      <c r="E30" s="85" t="s">
        <v>163</v>
      </c>
      <c r="F30" s="85" t="s">
        <v>15</v>
      </c>
      <c r="G30" s="86">
        <v>50</v>
      </c>
      <c r="H30" s="87">
        <v>2</v>
      </c>
      <c r="I30" s="83">
        <v>490</v>
      </c>
      <c r="J30" s="83">
        <f t="shared" si="0"/>
        <v>24500</v>
      </c>
      <c r="K30" s="85" t="s">
        <v>10</v>
      </c>
    </row>
    <row r="31" spans="1:11" x14ac:dyDescent="0.25">
      <c r="A31" s="13"/>
      <c r="B31" s="84">
        <v>41230</v>
      </c>
      <c r="C31" s="85">
        <v>5104</v>
      </c>
      <c r="D31" s="85">
        <v>43654</v>
      </c>
      <c r="E31" s="85" t="s">
        <v>73</v>
      </c>
      <c r="F31" s="85" t="s">
        <v>251</v>
      </c>
      <c r="G31" s="86">
        <v>178</v>
      </c>
      <c r="H31" s="87">
        <v>2</v>
      </c>
      <c r="I31" s="83">
        <v>490</v>
      </c>
      <c r="J31" s="83">
        <f t="shared" si="0"/>
        <v>87220</v>
      </c>
      <c r="K31" s="85" t="s">
        <v>10</v>
      </c>
    </row>
    <row r="32" spans="1:11" x14ac:dyDescent="0.25">
      <c r="A32" s="13"/>
      <c r="B32" s="96"/>
      <c r="C32" s="97">
        <v>5105</v>
      </c>
      <c r="D32" s="97"/>
      <c r="E32" s="97"/>
      <c r="F32" s="97" t="s">
        <v>93</v>
      </c>
      <c r="G32" s="98"/>
      <c r="H32" s="99"/>
      <c r="I32" s="80">
        <v>490</v>
      </c>
      <c r="J32" s="80">
        <f t="shared" si="0"/>
        <v>0</v>
      </c>
      <c r="K32" s="97"/>
    </row>
    <row r="33" spans="1:13" x14ac:dyDescent="0.25">
      <c r="A33" s="13"/>
      <c r="B33" s="113"/>
      <c r="C33" s="114">
        <v>5106</v>
      </c>
      <c r="D33" s="114"/>
      <c r="E33" s="114"/>
      <c r="F33" s="114" t="s">
        <v>245</v>
      </c>
      <c r="G33" s="115"/>
      <c r="H33" s="116"/>
      <c r="I33" s="112">
        <v>490</v>
      </c>
      <c r="J33" s="112">
        <f t="shared" si="0"/>
        <v>0</v>
      </c>
      <c r="K33" s="114"/>
      <c r="L33" s="14"/>
    </row>
    <row r="34" spans="1:13" x14ac:dyDescent="0.25">
      <c r="A34" s="13"/>
      <c r="B34" s="113"/>
      <c r="C34" s="114">
        <v>5107</v>
      </c>
      <c r="D34" s="114"/>
      <c r="E34" s="114"/>
      <c r="F34" s="114" t="s">
        <v>245</v>
      </c>
      <c r="G34" s="115"/>
      <c r="H34" s="116"/>
      <c r="I34" s="112">
        <v>490</v>
      </c>
      <c r="J34" s="112">
        <f t="shared" si="0"/>
        <v>0</v>
      </c>
      <c r="K34" s="114"/>
      <c r="L34" s="14"/>
    </row>
    <row r="35" spans="1:13" x14ac:dyDescent="0.25">
      <c r="A35" s="13"/>
      <c r="B35" s="113"/>
      <c r="C35" s="114">
        <v>5108</v>
      </c>
      <c r="D35" s="114"/>
      <c r="E35" s="114"/>
      <c r="F35" s="114" t="s">
        <v>245</v>
      </c>
      <c r="G35" s="115"/>
      <c r="H35" s="116"/>
      <c r="I35" s="112">
        <v>490</v>
      </c>
      <c r="J35" s="112">
        <f t="shared" si="0"/>
        <v>0</v>
      </c>
      <c r="K35" s="114"/>
      <c r="L35" s="14"/>
    </row>
    <row r="36" spans="1:13" x14ac:dyDescent="0.25">
      <c r="A36" s="13"/>
      <c r="B36" s="96"/>
      <c r="C36" s="97">
        <v>5109</v>
      </c>
      <c r="D36" s="97"/>
      <c r="E36" s="97"/>
      <c r="F36" s="97" t="s">
        <v>93</v>
      </c>
      <c r="G36" s="98"/>
      <c r="H36" s="99"/>
      <c r="I36" s="80">
        <v>490</v>
      </c>
      <c r="J36" s="80">
        <f t="shared" si="0"/>
        <v>0</v>
      </c>
      <c r="K36" s="97"/>
      <c r="L36" s="14"/>
    </row>
    <row r="37" spans="1:13" x14ac:dyDescent="0.25">
      <c r="A37" s="13"/>
      <c r="B37" s="84">
        <v>41232</v>
      </c>
      <c r="C37" s="85">
        <v>5110</v>
      </c>
      <c r="D37" s="85">
        <v>43678</v>
      </c>
      <c r="E37" s="85" t="s">
        <v>130</v>
      </c>
      <c r="F37" s="85" t="s">
        <v>44</v>
      </c>
      <c r="G37" s="86">
        <v>170</v>
      </c>
      <c r="H37" s="87">
        <v>2</v>
      </c>
      <c r="I37" s="83">
        <v>490</v>
      </c>
      <c r="J37" s="83">
        <f t="shared" si="0"/>
        <v>83300</v>
      </c>
      <c r="K37" s="85" t="s">
        <v>10</v>
      </c>
    </row>
    <row r="38" spans="1:13" x14ac:dyDescent="0.25">
      <c r="A38" s="117">
        <v>41233</v>
      </c>
      <c r="B38" s="84">
        <v>41233</v>
      </c>
      <c r="C38" s="85">
        <v>5111</v>
      </c>
      <c r="D38" s="97"/>
      <c r="E38" s="85" t="s">
        <v>97</v>
      </c>
      <c r="F38" s="85" t="s">
        <v>252</v>
      </c>
      <c r="G38" s="86">
        <v>465</v>
      </c>
      <c r="H38" s="87">
        <v>15</v>
      </c>
      <c r="I38" s="83">
        <v>490</v>
      </c>
      <c r="J38" s="83">
        <f t="shared" si="0"/>
        <v>227850</v>
      </c>
      <c r="K38" s="85" t="s">
        <v>11</v>
      </c>
    </row>
    <row r="39" spans="1:13" x14ac:dyDescent="0.25">
      <c r="A39" s="13"/>
      <c r="B39" s="84">
        <v>41237</v>
      </c>
      <c r="C39" s="85">
        <v>5112</v>
      </c>
      <c r="D39" s="97"/>
      <c r="E39" s="85" t="s">
        <v>73</v>
      </c>
      <c r="F39" s="85" t="s">
        <v>248</v>
      </c>
      <c r="G39" s="86">
        <v>160</v>
      </c>
      <c r="H39" s="87">
        <v>2</v>
      </c>
      <c r="I39" s="83">
        <v>490</v>
      </c>
      <c r="J39" s="83">
        <f t="shared" si="0"/>
        <v>78400</v>
      </c>
      <c r="K39" s="85" t="s">
        <v>11</v>
      </c>
    </row>
    <row r="40" spans="1:13" x14ac:dyDescent="0.25">
      <c r="A40" s="13"/>
      <c r="B40" s="84">
        <v>41237</v>
      </c>
      <c r="C40" s="85">
        <v>5113</v>
      </c>
      <c r="D40" s="85">
        <v>43717</v>
      </c>
      <c r="E40" s="85" t="s">
        <v>97</v>
      </c>
      <c r="F40" s="85" t="s">
        <v>252</v>
      </c>
      <c r="G40" s="86">
        <v>62</v>
      </c>
      <c r="H40" s="87">
        <v>2</v>
      </c>
      <c r="I40" s="83">
        <v>490</v>
      </c>
      <c r="J40" s="83">
        <f t="shared" si="0"/>
        <v>30380</v>
      </c>
      <c r="K40" s="85" t="s">
        <v>11</v>
      </c>
      <c r="L40" s="14"/>
      <c r="M40" s="14"/>
    </row>
    <row r="41" spans="1:13" x14ac:dyDescent="0.25">
      <c r="A41" s="13"/>
      <c r="B41" s="113"/>
      <c r="C41" s="114">
        <v>5114</v>
      </c>
      <c r="D41" s="114"/>
      <c r="E41" s="114"/>
      <c r="F41" s="114" t="s">
        <v>186</v>
      </c>
      <c r="G41" s="115"/>
      <c r="H41" s="116"/>
      <c r="I41" s="112">
        <v>490</v>
      </c>
      <c r="J41" s="112">
        <f t="shared" si="0"/>
        <v>0</v>
      </c>
      <c r="K41" s="114"/>
      <c r="L41" s="14"/>
      <c r="M41" s="14"/>
    </row>
    <row r="42" spans="1:13" x14ac:dyDescent="0.25">
      <c r="A42" s="13"/>
      <c r="B42" s="113"/>
      <c r="C42" s="114">
        <v>5115</v>
      </c>
      <c r="D42" s="114"/>
      <c r="E42" s="114"/>
      <c r="F42" s="114" t="s">
        <v>245</v>
      </c>
      <c r="G42" s="115"/>
      <c r="H42" s="116"/>
      <c r="I42" s="112">
        <v>490</v>
      </c>
      <c r="J42" s="112">
        <f t="shared" si="0"/>
        <v>0</v>
      </c>
      <c r="K42" s="114"/>
      <c r="L42" s="14"/>
      <c r="M42" s="14"/>
    </row>
    <row r="43" spans="1:13" x14ac:dyDescent="0.25">
      <c r="A43" s="13"/>
      <c r="B43" s="113"/>
      <c r="C43" s="114">
        <v>5116</v>
      </c>
      <c r="D43" s="114"/>
      <c r="E43" s="114"/>
      <c r="F43" s="114" t="s">
        <v>245</v>
      </c>
      <c r="G43" s="115"/>
      <c r="H43" s="116"/>
      <c r="I43" s="112">
        <v>490</v>
      </c>
      <c r="J43" s="112">
        <f t="shared" si="0"/>
        <v>0</v>
      </c>
      <c r="K43" s="114"/>
      <c r="L43" s="14"/>
      <c r="M43" s="14"/>
    </row>
    <row r="44" spans="1:13" x14ac:dyDescent="0.25">
      <c r="A44" s="13"/>
      <c r="B44" s="113"/>
      <c r="C44" s="114">
        <v>5117</v>
      </c>
      <c r="D44" s="114"/>
      <c r="E44" s="114"/>
      <c r="F44" s="114" t="s">
        <v>186</v>
      </c>
      <c r="G44" s="115"/>
      <c r="H44" s="116"/>
      <c r="I44" s="112">
        <v>490</v>
      </c>
      <c r="J44" s="112">
        <f t="shared" si="0"/>
        <v>0</v>
      </c>
      <c r="K44" s="114"/>
      <c r="L44" s="14"/>
      <c r="M44" s="14"/>
    </row>
    <row r="45" spans="1:13" x14ac:dyDescent="0.25">
      <c r="A45" s="13"/>
      <c r="B45" s="84">
        <v>41242</v>
      </c>
      <c r="C45" s="85">
        <v>5118</v>
      </c>
      <c r="D45" s="85">
        <v>43756</v>
      </c>
      <c r="E45" s="85" t="s">
        <v>163</v>
      </c>
      <c r="F45" s="85" t="s">
        <v>15</v>
      </c>
      <c r="G45" s="86">
        <v>25</v>
      </c>
      <c r="H45" s="87">
        <v>1</v>
      </c>
      <c r="I45" s="83">
        <v>490</v>
      </c>
      <c r="J45" s="83">
        <f t="shared" si="0"/>
        <v>12250</v>
      </c>
      <c r="K45" s="85" t="s">
        <v>10</v>
      </c>
      <c r="L45" s="15"/>
      <c r="M45" s="14"/>
    </row>
    <row r="46" spans="1:13" x14ac:dyDescent="0.25">
      <c r="A46" s="13"/>
      <c r="B46" s="84">
        <v>41243</v>
      </c>
      <c r="C46" s="85">
        <v>5119</v>
      </c>
      <c r="D46" s="85">
        <v>43761</v>
      </c>
      <c r="E46" s="85" t="s">
        <v>73</v>
      </c>
      <c r="F46" s="85" t="s">
        <v>153</v>
      </c>
      <c r="G46" s="86">
        <v>92</v>
      </c>
      <c r="H46" s="87">
        <v>2</v>
      </c>
      <c r="I46" s="83">
        <v>490</v>
      </c>
      <c r="J46" s="83">
        <f t="shared" si="0"/>
        <v>45080</v>
      </c>
      <c r="K46" s="85" t="s">
        <v>121</v>
      </c>
      <c r="L46" s="14"/>
      <c r="M46" s="14"/>
    </row>
    <row r="47" spans="1:13" x14ac:dyDescent="0.25">
      <c r="A47" s="13"/>
      <c r="B47" s="84"/>
      <c r="C47" s="85"/>
      <c r="D47" s="85"/>
      <c r="E47" s="85"/>
      <c r="F47" s="85"/>
      <c r="G47" s="86"/>
      <c r="H47" s="87"/>
      <c r="I47" s="83">
        <v>490</v>
      </c>
      <c r="J47" s="83">
        <f t="shared" si="0"/>
        <v>0</v>
      </c>
      <c r="K47" s="85"/>
      <c r="L47" s="51"/>
      <c r="M47" s="14"/>
    </row>
    <row r="48" spans="1:13" ht="15.75" thickBot="1" x14ac:dyDescent="0.3">
      <c r="A48" s="13"/>
      <c r="B48" s="21"/>
      <c r="C48" s="21"/>
      <c r="D48" s="22"/>
      <c r="E48" s="23"/>
      <c r="F48" s="23"/>
      <c r="G48" s="104">
        <f>SUM(G5:G47)</f>
        <v>2454</v>
      </c>
      <c r="H48" s="24"/>
      <c r="I48" s="25"/>
      <c r="J48" s="26">
        <f>SUM(J5:J47)</f>
        <v>1202460</v>
      </c>
      <c r="L48" s="51"/>
      <c r="M48" s="14"/>
    </row>
    <row r="49" spans="1:13" ht="15.75" thickBot="1" x14ac:dyDescent="0.3">
      <c r="A49" s="13"/>
      <c r="B49" s="21"/>
      <c r="D49" s="20"/>
      <c r="E49" s="20"/>
      <c r="F49" s="20"/>
      <c r="L49" s="51"/>
      <c r="M49" s="14"/>
    </row>
    <row r="50" spans="1:13" ht="15.75" x14ac:dyDescent="0.25">
      <c r="A50" s="13"/>
      <c r="F50" s="28" t="s">
        <v>22</v>
      </c>
      <c r="L50" s="51"/>
      <c r="M50" s="14"/>
    </row>
    <row r="51" spans="1:13" ht="19.5" thickBot="1" x14ac:dyDescent="0.35">
      <c r="A51" s="13"/>
      <c r="F51" s="29"/>
      <c r="I51" s="30" t="s">
        <v>23</v>
      </c>
      <c r="J51" s="30" t="s">
        <v>24</v>
      </c>
      <c r="L51" s="51"/>
      <c r="M51" s="14"/>
    </row>
    <row r="52" spans="1:13" ht="15.75" thickBot="1" x14ac:dyDescent="0.3">
      <c r="A52" s="13"/>
      <c r="F52" s="29"/>
      <c r="I52" s="31">
        <f>J52/495</f>
        <v>18.219090909090905</v>
      </c>
      <c r="J52" s="32">
        <f>J48*3%/4</f>
        <v>9018.4499999999989</v>
      </c>
      <c r="L52" s="51"/>
      <c r="M52" s="14"/>
    </row>
    <row r="53" spans="1:13" ht="15.75" thickBot="1" x14ac:dyDescent="0.3">
      <c r="A53" s="13"/>
      <c r="F53" s="33"/>
      <c r="L53" s="51"/>
      <c r="M53" s="14"/>
    </row>
    <row r="54" spans="1:13" x14ac:dyDescent="0.25">
      <c r="A54" s="13"/>
      <c r="D54" s="1" t="s">
        <v>189</v>
      </c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D56" s="130" t="s">
        <v>250</v>
      </c>
      <c r="E56" s="130"/>
      <c r="F56" s="130"/>
      <c r="G56" s="130"/>
      <c r="L56" s="14"/>
      <c r="M56" s="14"/>
    </row>
    <row r="57" spans="1:13" x14ac:dyDescent="0.25">
      <c r="A57" s="13"/>
      <c r="D57" s="130"/>
      <c r="E57" s="130"/>
      <c r="F57" s="130"/>
      <c r="G57" s="130"/>
      <c r="L57" s="14"/>
      <c r="M57" s="14"/>
    </row>
    <row r="58" spans="1:13" x14ac:dyDescent="0.25">
      <c r="A58" s="13"/>
      <c r="D58" s="130"/>
      <c r="E58" s="130"/>
      <c r="F58" s="130"/>
      <c r="G58" s="130"/>
      <c r="L58" s="14"/>
      <c r="M58" s="14"/>
    </row>
    <row r="59" spans="1:13" x14ac:dyDescent="0.25">
      <c r="A59" s="13"/>
      <c r="D59" s="130"/>
      <c r="E59" s="130"/>
      <c r="F59" s="130"/>
      <c r="G59" s="130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2">
    <mergeCell ref="B3:K3"/>
    <mergeCell ref="D56:G59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B25" workbookViewId="0">
      <selection activeCell="D18" sqref="D18"/>
    </sheetView>
  </sheetViews>
  <sheetFormatPr baseColWidth="10" defaultRowHeight="15" x14ac:dyDescent="0.25"/>
  <cols>
    <col min="1" max="1" width="1.42578125" style="1" hidden="1" customWidth="1"/>
    <col min="2" max="2" width="11.28515625" style="1" customWidth="1"/>
    <col min="3" max="3" width="10.28515625" style="1" customWidth="1"/>
    <col min="4" max="4" width="10.140625" style="1" customWidth="1"/>
    <col min="5" max="5" width="23.85546875" style="1" customWidth="1"/>
    <col min="6" max="6" width="48.140625" style="1" customWidth="1"/>
    <col min="7" max="7" width="11.42578125" style="1"/>
    <col min="8" max="8" width="11.42578125" style="27"/>
    <col min="9" max="9" width="14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253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76">
        <v>41244</v>
      </c>
      <c r="C5" s="77">
        <v>5120</v>
      </c>
      <c r="D5" s="77">
        <v>43772</v>
      </c>
      <c r="E5" s="77" t="s">
        <v>73</v>
      </c>
      <c r="F5" s="77" t="s">
        <v>254</v>
      </c>
      <c r="G5" s="81">
        <v>98</v>
      </c>
      <c r="H5" s="82">
        <v>2</v>
      </c>
      <c r="I5" s="83">
        <v>490</v>
      </c>
      <c r="J5" s="83">
        <f>G5*I5</f>
        <v>48020</v>
      </c>
      <c r="K5" s="77" t="s">
        <v>133</v>
      </c>
    </row>
    <row r="6" spans="2:11" x14ac:dyDescent="0.25">
      <c r="B6" s="118"/>
      <c r="C6" s="119">
        <v>5121</v>
      </c>
      <c r="D6" s="119"/>
      <c r="E6" s="119"/>
      <c r="F6" s="119" t="s">
        <v>245</v>
      </c>
      <c r="G6" s="120"/>
      <c r="H6" s="121"/>
      <c r="I6" s="122">
        <v>490</v>
      </c>
      <c r="J6" s="122">
        <f t="shared" ref="J6:J47" si="0">G6*I6</f>
        <v>0</v>
      </c>
      <c r="K6" s="119"/>
    </row>
    <row r="7" spans="2:11" x14ac:dyDescent="0.25">
      <c r="B7" s="118"/>
      <c r="C7" s="119">
        <v>5122</v>
      </c>
      <c r="D7" s="118"/>
      <c r="E7" s="118"/>
      <c r="F7" s="118" t="s">
        <v>186</v>
      </c>
      <c r="G7" s="118"/>
      <c r="H7" s="118"/>
      <c r="I7" s="122">
        <v>490</v>
      </c>
      <c r="J7" s="122">
        <f t="shared" si="0"/>
        <v>0</v>
      </c>
      <c r="K7" s="118"/>
    </row>
    <row r="8" spans="2:11" x14ac:dyDescent="0.25">
      <c r="B8" s="118"/>
      <c r="C8" s="119">
        <v>5123</v>
      </c>
      <c r="D8" s="119"/>
      <c r="E8" s="119"/>
      <c r="F8" s="119" t="s">
        <v>186</v>
      </c>
      <c r="G8" s="120"/>
      <c r="H8" s="121"/>
      <c r="I8" s="122">
        <v>490</v>
      </c>
      <c r="J8" s="122">
        <f t="shared" si="0"/>
        <v>0</v>
      </c>
      <c r="K8" s="119"/>
    </row>
    <row r="9" spans="2:11" x14ac:dyDescent="0.25">
      <c r="B9" s="76">
        <v>41250</v>
      </c>
      <c r="C9" s="77">
        <v>5124</v>
      </c>
      <c r="D9" s="77">
        <v>43837</v>
      </c>
      <c r="E9" s="77" t="s">
        <v>97</v>
      </c>
      <c r="F9" s="77" t="s">
        <v>173</v>
      </c>
      <c r="G9" s="81">
        <v>62</v>
      </c>
      <c r="H9" s="82">
        <v>2</v>
      </c>
      <c r="I9" s="83">
        <v>490</v>
      </c>
      <c r="J9" s="83">
        <f t="shared" si="0"/>
        <v>30380</v>
      </c>
      <c r="K9" s="77" t="s">
        <v>121</v>
      </c>
    </row>
    <row r="10" spans="2:11" x14ac:dyDescent="0.25">
      <c r="B10" s="76">
        <v>41251</v>
      </c>
      <c r="C10" s="77">
        <v>5125</v>
      </c>
      <c r="D10" s="77">
        <v>43849</v>
      </c>
      <c r="E10" s="77" t="s">
        <v>201</v>
      </c>
      <c r="F10" s="77" t="s">
        <v>88</v>
      </c>
      <c r="G10" s="81">
        <v>100</v>
      </c>
      <c r="H10" s="82">
        <v>2</v>
      </c>
      <c r="I10" s="83">
        <v>490</v>
      </c>
      <c r="J10" s="83">
        <f t="shared" si="0"/>
        <v>49000</v>
      </c>
      <c r="K10" s="77" t="s">
        <v>133</v>
      </c>
    </row>
    <row r="11" spans="2:11" x14ac:dyDescent="0.25">
      <c r="B11" s="74"/>
      <c r="C11" s="75">
        <v>5126</v>
      </c>
      <c r="D11" s="74"/>
      <c r="E11" s="74"/>
      <c r="F11" s="74" t="s">
        <v>93</v>
      </c>
      <c r="G11" s="74"/>
      <c r="H11" s="74"/>
      <c r="I11" s="80">
        <v>490</v>
      </c>
      <c r="J11" s="80">
        <f t="shared" si="0"/>
        <v>0</v>
      </c>
      <c r="K11" s="74"/>
    </row>
    <row r="12" spans="2:11" x14ac:dyDescent="0.25">
      <c r="B12" s="123"/>
      <c r="C12" s="119">
        <v>5127</v>
      </c>
      <c r="D12" s="124"/>
      <c r="E12" s="124"/>
      <c r="F12" s="124" t="s">
        <v>245</v>
      </c>
      <c r="G12" s="125"/>
      <c r="H12" s="126"/>
      <c r="I12" s="122">
        <v>490</v>
      </c>
      <c r="J12" s="122">
        <f t="shared" si="0"/>
        <v>0</v>
      </c>
      <c r="K12" s="124"/>
    </row>
    <row r="13" spans="2:11" x14ac:dyDescent="0.25">
      <c r="B13" s="123"/>
      <c r="C13" s="119">
        <v>5128</v>
      </c>
      <c r="D13" s="124"/>
      <c r="E13" s="124"/>
      <c r="F13" s="124" t="s">
        <v>245</v>
      </c>
      <c r="G13" s="125"/>
      <c r="H13" s="126"/>
      <c r="I13" s="122">
        <v>490</v>
      </c>
      <c r="J13" s="122">
        <f t="shared" si="0"/>
        <v>0</v>
      </c>
      <c r="K13" s="124"/>
    </row>
    <row r="14" spans="2:11" x14ac:dyDescent="0.25">
      <c r="B14" s="84">
        <v>41254</v>
      </c>
      <c r="C14" s="77">
        <v>5129</v>
      </c>
      <c r="D14" s="85">
        <v>43905</v>
      </c>
      <c r="E14" s="85" t="s">
        <v>73</v>
      </c>
      <c r="F14" s="85" t="s">
        <v>254</v>
      </c>
      <c r="G14" s="86">
        <v>147</v>
      </c>
      <c r="H14" s="87">
        <v>3</v>
      </c>
      <c r="I14" s="83">
        <v>490</v>
      </c>
      <c r="J14" s="83">
        <f t="shared" si="0"/>
        <v>72030</v>
      </c>
      <c r="K14" s="85" t="s">
        <v>10</v>
      </c>
    </row>
    <row r="15" spans="2:11" x14ac:dyDescent="0.25">
      <c r="B15" s="84">
        <v>41254</v>
      </c>
      <c r="C15" s="77">
        <v>5130</v>
      </c>
      <c r="D15" s="85">
        <v>43907</v>
      </c>
      <c r="E15" s="85" t="s">
        <v>73</v>
      </c>
      <c r="F15" s="85" t="s">
        <v>188</v>
      </c>
      <c r="G15" s="86">
        <v>98</v>
      </c>
      <c r="H15" s="87">
        <v>2</v>
      </c>
      <c r="I15" s="83">
        <v>490</v>
      </c>
      <c r="J15" s="83">
        <f t="shared" si="0"/>
        <v>48020</v>
      </c>
      <c r="K15" s="85" t="s">
        <v>10</v>
      </c>
    </row>
    <row r="16" spans="2:11" x14ac:dyDescent="0.25">
      <c r="B16" s="123"/>
      <c r="C16" s="119">
        <v>5131</v>
      </c>
      <c r="D16" s="124"/>
      <c r="E16" s="124"/>
      <c r="F16" s="124" t="s">
        <v>186</v>
      </c>
      <c r="G16" s="125"/>
      <c r="H16" s="126"/>
      <c r="I16" s="122">
        <v>490</v>
      </c>
      <c r="J16" s="122">
        <f t="shared" si="0"/>
        <v>0</v>
      </c>
      <c r="K16" s="124"/>
    </row>
    <row r="17" spans="1:11" x14ac:dyDescent="0.25">
      <c r="B17" s="123"/>
      <c r="C17" s="124">
        <v>5132</v>
      </c>
      <c r="D17" s="124"/>
      <c r="E17" s="124"/>
      <c r="F17" s="124" t="s">
        <v>245</v>
      </c>
      <c r="G17" s="125"/>
      <c r="H17" s="126"/>
      <c r="I17" s="122">
        <v>490</v>
      </c>
      <c r="J17" s="122">
        <f t="shared" si="0"/>
        <v>0</v>
      </c>
      <c r="K17" s="124"/>
    </row>
    <row r="18" spans="1:11" x14ac:dyDescent="0.25">
      <c r="B18" s="123"/>
      <c r="C18" s="124">
        <v>5133</v>
      </c>
      <c r="D18" s="124"/>
      <c r="E18" s="124"/>
      <c r="F18" s="124" t="s">
        <v>186</v>
      </c>
      <c r="G18" s="125"/>
      <c r="H18" s="126"/>
      <c r="I18" s="122">
        <v>490</v>
      </c>
      <c r="J18" s="122">
        <f t="shared" si="0"/>
        <v>0</v>
      </c>
      <c r="K18" s="124"/>
    </row>
    <row r="19" spans="1:11" x14ac:dyDescent="0.25">
      <c r="A19" s="13"/>
      <c r="B19" s="84">
        <v>41258</v>
      </c>
      <c r="C19" s="85">
        <v>5134</v>
      </c>
      <c r="D19" s="85">
        <v>43942</v>
      </c>
      <c r="E19" s="85" t="s">
        <v>73</v>
      </c>
      <c r="F19" s="85" t="s">
        <v>242</v>
      </c>
      <c r="G19" s="86">
        <v>172</v>
      </c>
      <c r="H19" s="87">
        <v>2</v>
      </c>
      <c r="I19" s="83">
        <v>490</v>
      </c>
      <c r="J19" s="83">
        <f t="shared" si="0"/>
        <v>84280</v>
      </c>
      <c r="K19" s="85" t="s">
        <v>255</v>
      </c>
    </row>
    <row r="20" spans="1:11" x14ac:dyDescent="0.25">
      <c r="A20" s="13"/>
      <c r="B20" s="123"/>
      <c r="C20" s="124">
        <v>5136</v>
      </c>
      <c r="D20" s="124"/>
      <c r="E20" s="124"/>
      <c r="F20" s="124" t="s">
        <v>186</v>
      </c>
      <c r="G20" s="125"/>
      <c r="H20" s="126"/>
      <c r="I20" s="122">
        <v>490</v>
      </c>
      <c r="J20" s="122">
        <f t="shared" si="0"/>
        <v>0</v>
      </c>
      <c r="K20" s="124"/>
    </row>
    <row r="21" spans="1:11" x14ac:dyDescent="0.25">
      <c r="A21" s="13"/>
      <c r="B21" s="84">
        <v>41259</v>
      </c>
      <c r="C21" s="85">
        <v>5137</v>
      </c>
      <c r="D21" s="85">
        <v>43945</v>
      </c>
      <c r="E21" s="85" t="s">
        <v>73</v>
      </c>
      <c r="F21" s="85" t="s">
        <v>75</v>
      </c>
      <c r="G21" s="86">
        <v>83</v>
      </c>
      <c r="H21" s="87">
        <v>1</v>
      </c>
      <c r="I21" s="83">
        <v>490</v>
      </c>
      <c r="J21" s="83">
        <f t="shared" si="0"/>
        <v>40670</v>
      </c>
      <c r="K21" s="85" t="s">
        <v>11</v>
      </c>
    </row>
    <row r="22" spans="1:11" x14ac:dyDescent="0.25">
      <c r="A22" s="13"/>
      <c r="B22" s="123"/>
      <c r="C22" s="124">
        <v>5138</v>
      </c>
      <c r="D22" s="124"/>
      <c r="E22" s="124"/>
      <c r="F22" s="124" t="s">
        <v>245</v>
      </c>
      <c r="G22" s="125"/>
      <c r="H22" s="126"/>
      <c r="I22" s="122">
        <v>490</v>
      </c>
      <c r="J22" s="122">
        <f t="shared" si="0"/>
        <v>0</v>
      </c>
      <c r="K22" s="124"/>
    </row>
    <row r="23" spans="1:11" x14ac:dyDescent="0.25">
      <c r="A23" s="13"/>
      <c r="B23" s="123"/>
      <c r="C23" s="124">
        <v>5139</v>
      </c>
      <c r="D23" s="124"/>
      <c r="E23" s="124"/>
      <c r="F23" s="124" t="s">
        <v>245</v>
      </c>
      <c r="G23" s="125"/>
      <c r="H23" s="126"/>
      <c r="I23" s="122">
        <v>490</v>
      </c>
      <c r="J23" s="122">
        <f t="shared" si="0"/>
        <v>0</v>
      </c>
      <c r="K23" s="124"/>
    </row>
    <row r="24" spans="1:11" x14ac:dyDescent="0.25">
      <c r="A24" s="13"/>
      <c r="B24" s="84">
        <v>41259</v>
      </c>
      <c r="C24" s="85">
        <v>5140</v>
      </c>
      <c r="D24" s="85">
        <v>43950</v>
      </c>
      <c r="E24" s="85" t="s">
        <v>73</v>
      </c>
      <c r="F24" s="85" t="s">
        <v>167</v>
      </c>
      <c r="G24" s="86">
        <v>170</v>
      </c>
      <c r="H24" s="87">
        <v>2</v>
      </c>
      <c r="I24" s="83">
        <v>490</v>
      </c>
      <c r="J24" s="83">
        <f t="shared" si="0"/>
        <v>83300</v>
      </c>
      <c r="K24" s="85" t="s">
        <v>10</v>
      </c>
    </row>
    <row r="25" spans="1:11" x14ac:dyDescent="0.25">
      <c r="A25" s="13"/>
      <c r="B25" s="84">
        <v>41261</v>
      </c>
      <c r="C25" s="85">
        <v>5141</v>
      </c>
      <c r="D25" s="85">
        <v>43957</v>
      </c>
      <c r="E25" s="85" t="s">
        <v>73</v>
      </c>
      <c r="F25" s="85" t="s">
        <v>75</v>
      </c>
      <c r="G25" s="86">
        <v>146</v>
      </c>
      <c r="H25" s="87">
        <v>2</v>
      </c>
      <c r="I25" s="83">
        <v>490</v>
      </c>
      <c r="J25" s="83">
        <f t="shared" si="0"/>
        <v>71540</v>
      </c>
      <c r="K25" s="85" t="s">
        <v>11</v>
      </c>
    </row>
    <row r="26" spans="1:11" x14ac:dyDescent="0.25">
      <c r="A26" s="13"/>
      <c r="B26" s="84">
        <v>41261</v>
      </c>
      <c r="C26" s="85">
        <v>5142</v>
      </c>
      <c r="D26" s="85">
        <v>43967</v>
      </c>
      <c r="E26" s="85" t="s">
        <v>73</v>
      </c>
      <c r="F26" s="85" t="s">
        <v>150</v>
      </c>
      <c r="G26" s="86">
        <v>124</v>
      </c>
      <c r="H26" s="87">
        <v>2</v>
      </c>
      <c r="I26" s="83">
        <v>490</v>
      </c>
      <c r="J26" s="83">
        <f t="shared" si="0"/>
        <v>60760</v>
      </c>
      <c r="K26" s="85" t="s">
        <v>10</v>
      </c>
    </row>
    <row r="27" spans="1:11" x14ac:dyDescent="0.25">
      <c r="A27" s="13"/>
      <c r="B27" s="84">
        <v>41261</v>
      </c>
      <c r="C27" s="85">
        <v>5143</v>
      </c>
      <c r="D27" s="85">
        <v>43970</v>
      </c>
      <c r="E27" s="85" t="s">
        <v>256</v>
      </c>
      <c r="F27" s="85" t="s">
        <v>257</v>
      </c>
      <c r="G27" s="86">
        <v>100</v>
      </c>
      <c r="H27" s="87">
        <v>2</v>
      </c>
      <c r="I27" s="83">
        <v>490</v>
      </c>
      <c r="J27" s="83">
        <f t="shared" si="0"/>
        <v>49000</v>
      </c>
      <c r="K27" s="85" t="s">
        <v>11</v>
      </c>
    </row>
    <row r="28" spans="1:11" x14ac:dyDescent="0.25">
      <c r="A28" s="13"/>
      <c r="B28" s="84">
        <v>41262</v>
      </c>
      <c r="C28" s="85">
        <v>5144</v>
      </c>
      <c r="D28" s="85">
        <v>43973</v>
      </c>
      <c r="E28" s="85" t="s">
        <v>73</v>
      </c>
      <c r="F28" s="85" t="s">
        <v>188</v>
      </c>
      <c r="G28" s="86">
        <v>98</v>
      </c>
      <c r="H28" s="87">
        <v>2</v>
      </c>
      <c r="I28" s="83">
        <v>490</v>
      </c>
      <c r="J28" s="83">
        <f t="shared" si="0"/>
        <v>48020</v>
      </c>
      <c r="K28" s="85" t="s">
        <v>255</v>
      </c>
    </row>
    <row r="29" spans="1:11" x14ac:dyDescent="0.25">
      <c r="A29" s="13"/>
      <c r="B29" s="84">
        <v>41263</v>
      </c>
      <c r="C29" s="85">
        <v>5145</v>
      </c>
      <c r="D29" s="85">
        <v>43973</v>
      </c>
      <c r="E29" s="85" t="s">
        <v>73</v>
      </c>
      <c r="F29" s="85" t="s">
        <v>258</v>
      </c>
      <c r="G29" s="86">
        <v>130</v>
      </c>
      <c r="H29" s="87">
        <v>2</v>
      </c>
      <c r="I29" s="83">
        <v>490</v>
      </c>
      <c r="J29" s="83">
        <f t="shared" si="0"/>
        <v>63700</v>
      </c>
      <c r="K29" s="85" t="s">
        <v>255</v>
      </c>
    </row>
    <row r="30" spans="1:11" x14ac:dyDescent="0.25">
      <c r="A30" s="13"/>
      <c r="B30" s="84">
        <v>41265</v>
      </c>
      <c r="C30" s="85">
        <v>5146</v>
      </c>
      <c r="D30" s="85">
        <v>44002</v>
      </c>
      <c r="E30" s="85" t="s">
        <v>73</v>
      </c>
      <c r="F30" s="85" t="s">
        <v>150</v>
      </c>
      <c r="G30" s="86">
        <v>124</v>
      </c>
      <c r="H30" s="87">
        <v>2</v>
      </c>
      <c r="I30" s="83">
        <v>490</v>
      </c>
      <c r="J30" s="83">
        <f t="shared" si="0"/>
        <v>60760</v>
      </c>
      <c r="K30" s="85" t="s">
        <v>121</v>
      </c>
    </row>
    <row r="31" spans="1:11" x14ac:dyDescent="0.25">
      <c r="A31" s="13"/>
      <c r="B31" s="84">
        <v>41267</v>
      </c>
      <c r="C31" s="85">
        <v>5147</v>
      </c>
      <c r="D31" s="85">
        <v>44004</v>
      </c>
      <c r="E31" s="85" t="s">
        <v>73</v>
      </c>
      <c r="F31" s="85" t="s">
        <v>72</v>
      </c>
      <c r="G31" s="86">
        <v>156</v>
      </c>
      <c r="H31" s="87" t="s">
        <v>259</v>
      </c>
      <c r="I31" s="83">
        <v>490</v>
      </c>
      <c r="J31" s="83">
        <f t="shared" si="0"/>
        <v>76440</v>
      </c>
      <c r="K31" s="85" t="s">
        <v>121</v>
      </c>
    </row>
    <row r="32" spans="1:11" x14ac:dyDescent="0.25">
      <c r="A32" s="13"/>
      <c r="B32" s="84">
        <v>41267</v>
      </c>
      <c r="C32" s="85">
        <v>5148</v>
      </c>
      <c r="D32" s="85">
        <v>44011</v>
      </c>
      <c r="E32" s="85" t="s">
        <v>73</v>
      </c>
      <c r="F32" s="85" t="s">
        <v>75</v>
      </c>
      <c r="G32" s="86">
        <v>84</v>
      </c>
      <c r="H32" s="87">
        <v>1</v>
      </c>
      <c r="I32" s="83">
        <v>490</v>
      </c>
      <c r="J32" s="83">
        <f t="shared" si="0"/>
        <v>41160</v>
      </c>
      <c r="K32" s="85" t="s">
        <v>121</v>
      </c>
    </row>
    <row r="33" spans="1:13" x14ac:dyDescent="0.25">
      <c r="A33" s="13"/>
      <c r="B33" s="84">
        <v>41268</v>
      </c>
      <c r="C33" s="85">
        <v>5149</v>
      </c>
      <c r="D33" s="85">
        <v>44035</v>
      </c>
      <c r="E33" s="85" t="s">
        <v>73</v>
      </c>
      <c r="F33" s="85" t="s">
        <v>75</v>
      </c>
      <c r="G33" s="86">
        <v>219</v>
      </c>
      <c r="H33" s="87">
        <v>3</v>
      </c>
      <c r="I33" s="83">
        <v>490</v>
      </c>
      <c r="J33" s="83">
        <f t="shared" si="0"/>
        <v>107310</v>
      </c>
      <c r="K33" s="85" t="s">
        <v>11</v>
      </c>
      <c r="L33" s="14"/>
    </row>
    <row r="34" spans="1:13" x14ac:dyDescent="0.25">
      <c r="A34" s="13"/>
      <c r="B34" s="84">
        <v>41268</v>
      </c>
      <c r="C34" s="85">
        <v>5150</v>
      </c>
      <c r="D34" s="85">
        <v>44040</v>
      </c>
      <c r="E34" s="85" t="s">
        <v>256</v>
      </c>
      <c r="F34" s="85" t="s">
        <v>260</v>
      </c>
      <c r="G34" s="86">
        <v>100</v>
      </c>
      <c r="H34" s="87">
        <v>2</v>
      </c>
      <c r="I34" s="83">
        <v>490</v>
      </c>
      <c r="J34" s="83">
        <f t="shared" si="0"/>
        <v>49000</v>
      </c>
      <c r="K34" s="85" t="s">
        <v>11</v>
      </c>
      <c r="L34" s="14"/>
    </row>
    <row r="35" spans="1:13" x14ac:dyDescent="0.25">
      <c r="A35" s="13"/>
      <c r="B35" s="84">
        <v>41270</v>
      </c>
      <c r="C35" s="85">
        <v>5401</v>
      </c>
      <c r="D35" s="85">
        <v>44062</v>
      </c>
      <c r="E35" s="85" t="s">
        <v>256</v>
      </c>
      <c r="F35" s="85" t="s">
        <v>262</v>
      </c>
      <c r="G35" s="86">
        <v>100</v>
      </c>
      <c r="H35" s="87">
        <v>2</v>
      </c>
      <c r="I35" s="83">
        <v>490</v>
      </c>
      <c r="J35" s="83">
        <f t="shared" si="0"/>
        <v>49000</v>
      </c>
      <c r="K35" s="85" t="s">
        <v>11</v>
      </c>
      <c r="L35" s="14"/>
    </row>
    <row r="36" spans="1:13" x14ac:dyDescent="0.25">
      <c r="A36" s="13"/>
      <c r="B36" s="84">
        <v>41270</v>
      </c>
      <c r="C36" s="85">
        <v>5402</v>
      </c>
      <c r="D36" s="85">
        <v>44066</v>
      </c>
      <c r="E36" s="85" t="s">
        <v>130</v>
      </c>
      <c r="F36" s="85" t="s">
        <v>263</v>
      </c>
      <c r="G36" s="86">
        <v>170</v>
      </c>
      <c r="H36" s="87">
        <v>2</v>
      </c>
      <c r="I36" s="83">
        <v>490</v>
      </c>
      <c r="J36" s="83">
        <f t="shared" si="0"/>
        <v>83300</v>
      </c>
      <c r="K36" s="85" t="s">
        <v>121</v>
      </c>
      <c r="L36" s="14"/>
    </row>
    <row r="37" spans="1:13" x14ac:dyDescent="0.25">
      <c r="A37" s="13"/>
      <c r="B37" s="84">
        <v>41271</v>
      </c>
      <c r="C37" s="85">
        <v>5403</v>
      </c>
      <c r="D37" s="85">
        <v>44081</v>
      </c>
      <c r="E37" s="85" t="s">
        <v>264</v>
      </c>
      <c r="F37" s="85" t="s">
        <v>265</v>
      </c>
      <c r="G37" s="86">
        <v>100</v>
      </c>
      <c r="H37" s="87">
        <v>2</v>
      </c>
      <c r="I37" s="83">
        <v>490</v>
      </c>
      <c r="J37" s="83">
        <f t="shared" si="0"/>
        <v>49000</v>
      </c>
      <c r="K37" s="85" t="s">
        <v>121</v>
      </c>
    </row>
    <row r="38" spans="1:13" x14ac:dyDescent="0.25">
      <c r="A38" s="117">
        <v>41233</v>
      </c>
      <c r="B38" s="84">
        <v>41271</v>
      </c>
      <c r="C38" s="85">
        <v>5404</v>
      </c>
      <c r="D38" s="85">
        <v>44077</v>
      </c>
      <c r="E38" s="85" t="s">
        <v>73</v>
      </c>
      <c r="F38" s="85" t="s">
        <v>266</v>
      </c>
      <c r="G38" s="86">
        <v>300</v>
      </c>
      <c r="H38" s="87">
        <v>2</v>
      </c>
      <c r="I38" s="83">
        <v>490</v>
      </c>
      <c r="J38" s="83">
        <f t="shared" si="0"/>
        <v>147000</v>
      </c>
      <c r="K38" s="85" t="s">
        <v>255</v>
      </c>
    </row>
    <row r="39" spans="1:13" x14ac:dyDescent="0.25">
      <c r="A39" s="13"/>
      <c r="B39" s="96"/>
      <c r="C39" s="97">
        <v>5405</v>
      </c>
      <c r="D39" s="97"/>
      <c r="E39" s="97"/>
      <c r="F39" s="97" t="s">
        <v>93</v>
      </c>
      <c r="G39" s="98"/>
      <c r="H39" s="99"/>
      <c r="I39" s="80">
        <v>490</v>
      </c>
      <c r="J39" s="80">
        <f t="shared" si="0"/>
        <v>0</v>
      </c>
      <c r="K39" s="97"/>
    </row>
    <row r="40" spans="1:13" x14ac:dyDescent="0.25">
      <c r="A40" s="13"/>
      <c r="B40" s="84">
        <v>41272</v>
      </c>
      <c r="C40" s="85">
        <v>5406</v>
      </c>
      <c r="D40" s="85">
        <v>44085</v>
      </c>
      <c r="E40" s="85" t="s">
        <v>73</v>
      </c>
      <c r="F40" s="85" t="s">
        <v>75</v>
      </c>
      <c r="G40" s="86">
        <v>272</v>
      </c>
      <c r="H40" s="87">
        <v>4</v>
      </c>
      <c r="I40" s="83">
        <v>490</v>
      </c>
      <c r="J40" s="83">
        <f t="shared" si="0"/>
        <v>133280</v>
      </c>
      <c r="K40" s="85" t="s">
        <v>121</v>
      </c>
      <c r="L40" s="14"/>
      <c r="M40" s="14"/>
    </row>
    <row r="41" spans="1:13" x14ac:dyDescent="0.25">
      <c r="A41" s="13"/>
      <c r="B41" s="84">
        <v>41272</v>
      </c>
      <c r="C41" s="85">
        <v>5407</v>
      </c>
      <c r="D41" s="85">
        <v>44085</v>
      </c>
      <c r="E41" s="85" t="s">
        <v>73</v>
      </c>
      <c r="F41" s="85" t="s">
        <v>267</v>
      </c>
      <c r="G41" s="86">
        <v>616</v>
      </c>
      <c r="H41" s="87">
        <v>4</v>
      </c>
      <c r="I41" s="83">
        <v>490</v>
      </c>
      <c r="J41" s="83">
        <f t="shared" si="0"/>
        <v>301840</v>
      </c>
      <c r="K41" s="85" t="s">
        <v>121</v>
      </c>
      <c r="L41" s="14"/>
      <c r="M41" s="14"/>
    </row>
    <row r="42" spans="1:13" x14ac:dyDescent="0.25">
      <c r="A42" s="13"/>
      <c r="B42" s="84">
        <v>41273</v>
      </c>
      <c r="C42" s="85">
        <v>5408</v>
      </c>
      <c r="D42" s="85">
        <v>44109</v>
      </c>
      <c r="E42" s="85" t="s">
        <v>73</v>
      </c>
      <c r="F42" s="85" t="s">
        <v>268</v>
      </c>
      <c r="G42" s="86">
        <v>138</v>
      </c>
      <c r="H42" s="87">
        <v>2</v>
      </c>
      <c r="I42" s="83">
        <v>490</v>
      </c>
      <c r="J42" s="83">
        <f t="shared" si="0"/>
        <v>67620</v>
      </c>
      <c r="K42" s="85" t="s">
        <v>255</v>
      </c>
      <c r="L42" s="14"/>
      <c r="M42" s="14"/>
    </row>
    <row r="43" spans="1:13" x14ac:dyDescent="0.25">
      <c r="A43" s="13"/>
      <c r="B43" s="84">
        <v>41274</v>
      </c>
      <c r="C43" s="85">
        <v>5409</v>
      </c>
      <c r="D43" s="85">
        <v>44114</v>
      </c>
      <c r="E43" s="85" t="s">
        <v>73</v>
      </c>
      <c r="F43" s="85" t="s">
        <v>254</v>
      </c>
      <c r="G43" s="86">
        <v>90</v>
      </c>
      <c r="H43" s="87">
        <v>2</v>
      </c>
      <c r="I43" s="83">
        <v>490</v>
      </c>
      <c r="J43" s="83">
        <f t="shared" si="0"/>
        <v>44100</v>
      </c>
      <c r="K43" s="85" t="s">
        <v>10</v>
      </c>
      <c r="L43" s="14"/>
      <c r="M43" s="14"/>
    </row>
    <row r="44" spans="1:13" x14ac:dyDescent="0.25">
      <c r="A44" s="13"/>
      <c r="B44" s="84">
        <v>41274</v>
      </c>
      <c r="C44" s="85">
        <v>5410</v>
      </c>
      <c r="D44" s="85">
        <v>44118</v>
      </c>
      <c r="E44" s="85" t="s">
        <v>73</v>
      </c>
      <c r="F44" s="85" t="s">
        <v>150</v>
      </c>
      <c r="G44" s="86">
        <v>260</v>
      </c>
      <c r="H44" s="87">
        <v>4</v>
      </c>
      <c r="I44" s="83">
        <v>490</v>
      </c>
      <c r="J44" s="83">
        <f t="shared" si="0"/>
        <v>127400</v>
      </c>
      <c r="K44" s="85" t="s">
        <v>255</v>
      </c>
      <c r="L44" s="14"/>
      <c r="M44" s="14"/>
    </row>
    <row r="45" spans="1:13" x14ac:dyDescent="0.25">
      <c r="A45" s="13"/>
      <c r="B45" s="84"/>
      <c r="C45" s="85"/>
      <c r="D45" s="85"/>
      <c r="E45" s="85"/>
      <c r="F45" s="85"/>
      <c r="G45" s="86"/>
      <c r="H45" s="87"/>
      <c r="I45" s="83">
        <v>490</v>
      </c>
      <c r="J45" s="83">
        <f t="shared" si="0"/>
        <v>0</v>
      </c>
      <c r="K45" s="85"/>
      <c r="L45" s="15"/>
      <c r="M45" s="14"/>
    </row>
    <row r="46" spans="1:13" x14ac:dyDescent="0.25">
      <c r="A46" s="13"/>
      <c r="B46" s="84"/>
      <c r="C46" s="85"/>
      <c r="D46" s="85"/>
      <c r="E46" s="85"/>
      <c r="F46" s="85"/>
      <c r="G46" s="86"/>
      <c r="H46" s="87"/>
      <c r="I46" s="83">
        <v>490</v>
      </c>
      <c r="J46" s="83">
        <f t="shared" si="0"/>
        <v>0</v>
      </c>
      <c r="K46" s="85"/>
      <c r="L46" s="14"/>
      <c r="M46" s="14"/>
    </row>
    <row r="47" spans="1:13" x14ac:dyDescent="0.25">
      <c r="A47" s="13"/>
      <c r="B47" s="84"/>
      <c r="C47" s="85"/>
      <c r="D47" s="85"/>
      <c r="E47" s="85"/>
      <c r="F47" s="85"/>
      <c r="G47" s="86"/>
      <c r="H47" s="87"/>
      <c r="I47" s="83">
        <v>490</v>
      </c>
      <c r="J47" s="83">
        <f t="shared" si="0"/>
        <v>0</v>
      </c>
      <c r="K47" s="85"/>
      <c r="L47" s="51"/>
      <c r="M47" s="14"/>
    </row>
    <row r="48" spans="1:13" ht="15.75" thickBot="1" x14ac:dyDescent="0.3">
      <c r="A48" s="13"/>
      <c r="B48" s="21"/>
      <c r="C48" s="21"/>
      <c r="D48" s="22"/>
      <c r="E48" s="23"/>
      <c r="F48" s="23"/>
      <c r="G48" s="104">
        <f>SUM(G5:G47)</f>
        <v>4257</v>
      </c>
      <c r="H48" s="24"/>
      <c r="I48" s="25"/>
      <c r="J48" s="26">
        <f>SUM(J5:J47)</f>
        <v>2085930</v>
      </c>
      <c r="L48" s="51"/>
      <c r="M48" s="14"/>
    </row>
    <row r="49" spans="1:13" ht="15.75" thickBot="1" x14ac:dyDescent="0.3">
      <c r="A49" s="13"/>
      <c r="B49" s="21"/>
      <c r="D49" s="20"/>
      <c r="E49" s="20"/>
      <c r="F49" s="20"/>
      <c r="L49" s="51"/>
      <c r="M49" s="14"/>
    </row>
    <row r="50" spans="1:13" ht="15.75" x14ac:dyDescent="0.25">
      <c r="A50" s="13"/>
      <c r="F50" s="28" t="s">
        <v>22</v>
      </c>
      <c r="L50" s="51"/>
      <c r="M50" s="14"/>
    </row>
    <row r="51" spans="1:13" ht="19.5" thickBot="1" x14ac:dyDescent="0.35">
      <c r="A51" s="13"/>
      <c r="F51" s="29"/>
      <c r="I51" s="30" t="s">
        <v>23</v>
      </c>
      <c r="J51" s="30" t="s">
        <v>24</v>
      </c>
      <c r="L51" s="51"/>
      <c r="M51" s="14"/>
    </row>
    <row r="52" spans="1:13" ht="15.75" thickBot="1" x14ac:dyDescent="0.3">
      <c r="A52" s="13"/>
      <c r="F52" s="29"/>
      <c r="I52" s="31">
        <f>J52/495</f>
        <v>31.604999999999997</v>
      </c>
      <c r="J52" s="32">
        <f>J48*3%/4</f>
        <v>15644.474999999999</v>
      </c>
      <c r="L52" s="51"/>
      <c r="M52" s="14"/>
    </row>
    <row r="53" spans="1:13" ht="15.75" thickBot="1" x14ac:dyDescent="0.3">
      <c r="A53" s="13"/>
      <c r="F53" s="33"/>
      <c r="L53" s="51"/>
      <c r="M53" s="14"/>
    </row>
    <row r="54" spans="1:13" x14ac:dyDescent="0.25">
      <c r="A54" s="13"/>
      <c r="D54" s="1" t="s">
        <v>189</v>
      </c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C56" s="131" t="s">
        <v>261</v>
      </c>
      <c r="D56" s="131"/>
      <c r="E56" s="131"/>
      <c r="F56" s="131"/>
      <c r="G56" s="131"/>
      <c r="H56" s="131"/>
      <c r="L56" s="14"/>
      <c r="M56" s="14"/>
    </row>
    <row r="57" spans="1:13" x14ac:dyDescent="0.25">
      <c r="A57" s="13"/>
      <c r="C57" s="131"/>
      <c r="D57" s="131"/>
      <c r="E57" s="131"/>
      <c r="F57" s="131"/>
      <c r="G57" s="131"/>
      <c r="H57" s="131"/>
      <c r="L57" s="14"/>
      <c r="M57" s="14"/>
    </row>
    <row r="58" spans="1:13" x14ac:dyDescent="0.25">
      <c r="A58" s="13"/>
      <c r="C58" s="131"/>
      <c r="D58" s="131"/>
      <c r="E58" s="131"/>
      <c r="F58" s="131"/>
      <c r="G58" s="131"/>
      <c r="H58" s="131"/>
      <c r="L58" s="14"/>
      <c r="M58" s="14"/>
    </row>
    <row r="59" spans="1:13" x14ac:dyDescent="0.25">
      <c r="A59" s="13"/>
      <c r="C59" s="131"/>
      <c r="D59" s="131"/>
      <c r="E59" s="131"/>
      <c r="F59" s="131"/>
      <c r="G59" s="131"/>
      <c r="H59" s="131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2">
    <mergeCell ref="B3:K3"/>
    <mergeCell ref="C56:H5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9"/>
  <sheetViews>
    <sheetView topLeftCell="A40" workbookViewId="0">
      <selection activeCell="J59" sqref="J59"/>
    </sheetView>
  </sheetViews>
  <sheetFormatPr baseColWidth="10" defaultRowHeight="15" x14ac:dyDescent="0.25"/>
  <cols>
    <col min="1" max="1" width="11.42578125" style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36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64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40941</v>
      </c>
      <c r="C5" s="5">
        <v>4994</v>
      </c>
      <c r="D5" s="5">
        <v>40506</v>
      </c>
      <c r="E5" s="5" t="s">
        <v>65</v>
      </c>
      <c r="F5" s="5" t="s">
        <v>66</v>
      </c>
      <c r="G5" s="6">
        <v>89</v>
      </c>
      <c r="H5" s="7">
        <v>3</v>
      </c>
      <c r="I5" s="8">
        <v>505</v>
      </c>
      <c r="J5" s="8">
        <f t="shared" ref="J5:J52" si="0">G5*I5</f>
        <v>44945</v>
      </c>
      <c r="K5" s="5" t="s">
        <v>12</v>
      </c>
    </row>
    <row r="6" spans="2:11" x14ac:dyDescent="0.25">
      <c r="B6" s="4">
        <v>40941</v>
      </c>
      <c r="C6" s="5">
        <v>4994</v>
      </c>
      <c r="D6" s="5">
        <v>40506</v>
      </c>
      <c r="E6" s="5" t="s">
        <v>65</v>
      </c>
      <c r="F6" s="5" t="s">
        <v>67</v>
      </c>
      <c r="G6" s="10">
        <v>22</v>
      </c>
      <c r="H6" s="11">
        <v>1</v>
      </c>
      <c r="I6" s="8">
        <v>505</v>
      </c>
      <c r="J6" s="8">
        <f t="shared" si="0"/>
        <v>11110</v>
      </c>
      <c r="K6" s="9" t="s">
        <v>12</v>
      </c>
    </row>
    <row r="7" spans="2:11" x14ac:dyDescent="0.25">
      <c r="B7" s="4">
        <v>40942</v>
      </c>
      <c r="C7" s="5">
        <v>4995</v>
      </c>
      <c r="D7" s="5">
        <v>40523</v>
      </c>
      <c r="E7" s="5" t="s">
        <v>68</v>
      </c>
      <c r="F7" s="5" t="s">
        <v>69</v>
      </c>
      <c r="G7" s="10">
        <v>116</v>
      </c>
      <c r="H7" s="11">
        <v>2</v>
      </c>
      <c r="I7" s="8">
        <v>505</v>
      </c>
      <c r="J7" s="8">
        <f t="shared" si="0"/>
        <v>58580</v>
      </c>
      <c r="K7" s="5" t="s">
        <v>11</v>
      </c>
    </row>
    <row r="8" spans="2:11" x14ac:dyDescent="0.25">
      <c r="B8" s="4">
        <v>40943</v>
      </c>
      <c r="C8" s="5">
        <v>4996</v>
      </c>
      <c r="D8" s="5">
        <v>40526</v>
      </c>
      <c r="E8" s="5" t="s">
        <v>70</v>
      </c>
      <c r="F8" s="5" t="s">
        <v>71</v>
      </c>
      <c r="G8" s="6">
        <v>50</v>
      </c>
      <c r="H8" s="7">
        <v>2</v>
      </c>
      <c r="I8" s="8">
        <v>505</v>
      </c>
      <c r="J8" s="8">
        <f t="shared" si="0"/>
        <v>25250</v>
      </c>
      <c r="K8" s="9" t="s">
        <v>11</v>
      </c>
    </row>
    <row r="9" spans="2:11" x14ac:dyDescent="0.25">
      <c r="B9" s="4">
        <v>40943</v>
      </c>
      <c r="C9" s="5">
        <v>4997</v>
      </c>
      <c r="D9" s="5">
        <v>40528</v>
      </c>
      <c r="E9" s="5" t="s">
        <v>37</v>
      </c>
      <c r="F9" s="5" t="s">
        <v>72</v>
      </c>
      <c r="G9" s="6">
        <v>53</v>
      </c>
      <c r="H9" s="7">
        <v>1</v>
      </c>
      <c r="I9" s="8">
        <v>505</v>
      </c>
      <c r="J9" s="8">
        <f t="shared" si="0"/>
        <v>26765</v>
      </c>
      <c r="K9" s="9" t="s">
        <v>12</v>
      </c>
    </row>
    <row r="10" spans="2:11" x14ac:dyDescent="0.25">
      <c r="B10" s="4">
        <v>40945</v>
      </c>
      <c r="C10" s="5">
        <v>4998</v>
      </c>
      <c r="D10" s="5">
        <v>40540</v>
      </c>
      <c r="E10" s="5" t="s">
        <v>73</v>
      </c>
      <c r="F10" s="5" t="s">
        <v>74</v>
      </c>
      <c r="G10" s="6">
        <v>135</v>
      </c>
      <c r="H10" s="7">
        <v>1</v>
      </c>
      <c r="I10" s="8">
        <v>505</v>
      </c>
      <c r="J10" s="8">
        <f t="shared" si="0"/>
        <v>68175</v>
      </c>
      <c r="K10" s="9" t="s">
        <v>10</v>
      </c>
    </row>
    <row r="11" spans="2:11" x14ac:dyDescent="0.25">
      <c r="B11" s="4">
        <v>40946</v>
      </c>
      <c r="C11" s="5">
        <v>4999</v>
      </c>
      <c r="D11" s="5">
        <v>40540</v>
      </c>
      <c r="E11" s="5" t="s">
        <v>65</v>
      </c>
      <c r="F11" s="5" t="s">
        <v>75</v>
      </c>
      <c r="G11" s="10">
        <v>76</v>
      </c>
      <c r="H11" s="11">
        <v>1</v>
      </c>
      <c r="I11" s="8">
        <v>505</v>
      </c>
      <c r="J11" s="8">
        <f t="shared" si="0"/>
        <v>38380</v>
      </c>
      <c r="K11" s="5" t="s">
        <v>10</v>
      </c>
    </row>
    <row r="12" spans="2:11" x14ac:dyDescent="0.25">
      <c r="B12" s="4">
        <v>40946</v>
      </c>
      <c r="C12" s="5">
        <v>5000</v>
      </c>
      <c r="D12" s="5">
        <v>40540</v>
      </c>
      <c r="E12" s="5" t="s">
        <v>43</v>
      </c>
      <c r="F12" s="5" t="s">
        <v>76</v>
      </c>
      <c r="G12" s="10">
        <v>77</v>
      </c>
      <c r="H12" s="11">
        <v>1</v>
      </c>
      <c r="I12" s="8">
        <v>505</v>
      </c>
      <c r="J12" s="8">
        <f t="shared" si="0"/>
        <v>38885</v>
      </c>
      <c r="K12" s="5" t="s">
        <v>10</v>
      </c>
    </row>
    <row r="13" spans="2:11" x14ac:dyDescent="0.25">
      <c r="B13" s="4">
        <v>40945</v>
      </c>
      <c r="C13" s="11">
        <v>5001</v>
      </c>
      <c r="D13" s="5"/>
      <c r="E13" s="5" t="s">
        <v>49</v>
      </c>
      <c r="F13" s="5" t="s">
        <v>77</v>
      </c>
      <c r="G13" s="10">
        <v>100</v>
      </c>
      <c r="H13" s="11">
        <v>5</v>
      </c>
      <c r="I13" s="8">
        <v>505</v>
      </c>
      <c r="J13" s="8">
        <f t="shared" si="0"/>
        <v>50500</v>
      </c>
      <c r="K13" s="5" t="s">
        <v>11</v>
      </c>
    </row>
    <row r="14" spans="2:11" x14ac:dyDescent="0.25">
      <c r="B14" s="4">
        <v>40946</v>
      </c>
      <c r="C14" s="5">
        <v>5002</v>
      </c>
      <c r="D14" s="5">
        <v>40547</v>
      </c>
      <c r="E14" s="5" t="s">
        <v>26</v>
      </c>
      <c r="F14" s="5" t="s">
        <v>78</v>
      </c>
      <c r="G14" s="10">
        <v>98</v>
      </c>
      <c r="H14" s="11">
        <v>2</v>
      </c>
      <c r="I14" s="8">
        <v>505</v>
      </c>
      <c r="J14" s="8">
        <f t="shared" si="0"/>
        <v>49490</v>
      </c>
      <c r="K14" s="5" t="s">
        <v>11</v>
      </c>
    </row>
    <row r="15" spans="2:11" x14ac:dyDescent="0.25">
      <c r="B15" s="4">
        <v>40946</v>
      </c>
      <c r="C15" s="5">
        <v>5003</v>
      </c>
      <c r="D15" s="5">
        <v>40548</v>
      </c>
      <c r="E15" s="5" t="s">
        <v>45</v>
      </c>
      <c r="F15" s="5" t="s">
        <v>79</v>
      </c>
      <c r="G15" s="10">
        <v>50</v>
      </c>
      <c r="H15" s="11">
        <v>1</v>
      </c>
      <c r="I15" s="8">
        <v>505</v>
      </c>
      <c r="J15" s="8">
        <f t="shared" si="0"/>
        <v>25250</v>
      </c>
      <c r="K15" s="5" t="s">
        <v>12</v>
      </c>
    </row>
    <row r="16" spans="2:11" x14ac:dyDescent="0.25">
      <c r="B16" s="4">
        <v>40946</v>
      </c>
      <c r="C16" s="5">
        <v>5004</v>
      </c>
      <c r="D16" s="5">
        <v>40548</v>
      </c>
      <c r="E16" s="5" t="s">
        <v>37</v>
      </c>
      <c r="F16" s="5" t="s">
        <v>80</v>
      </c>
      <c r="G16" s="10">
        <v>332</v>
      </c>
      <c r="H16" s="11">
        <v>2</v>
      </c>
      <c r="I16" s="8">
        <v>505</v>
      </c>
      <c r="J16" s="8">
        <f t="shared" si="0"/>
        <v>167660</v>
      </c>
      <c r="K16" s="5" t="s">
        <v>12</v>
      </c>
    </row>
    <row r="17" spans="1:11" x14ac:dyDescent="0.25">
      <c r="B17" s="4">
        <v>40951</v>
      </c>
      <c r="C17" s="5">
        <v>5005</v>
      </c>
      <c r="D17" s="5">
        <v>40601</v>
      </c>
      <c r="E17" s="5" t="s">
        <v>65</v>
      </c>
      <c r="F17" s="5" t="s">
        <v>81</v>
      </c>
      <c r="G17" s="10">
        <v>122</v>
      </c>
      <c r="H17" s="11">
        <v>2</v>
      </c>
      <c r="I17" s="8">
        <v>505</v>
      </c>
      <c r="J17" s="8">
        <f t="shared" si="0"/>
        <v>61610</v>
      </c>
      <c r="K17" s="5" t="s">
        <v>17</v>
      </c>
    </row>
    <row r="18" spans="1:11" x14ac:dyDescent="0.25">
      <c r="B18" s="4">
        <v>40949</v>
      </c>
      <c r="C18" s="5">
        <v>5006</v>
      </c>
      <c r="D18" s="5">
        <v>40578</v>
      </c>
      <c r="E18" s="5" t="s">
        <v>82</v>
      </c>
      <c r="F18" s="12" t="s">
        <v>20</v>
      </c>
      <c r="G18" s="10">
        <v>50</v>
      </c>
      <c r="H18" s="11">
        <v>1</v>
      </c>
      <c r="I18" s="8">
        <v>505</v>
      </c>
      <c r="J18" s="8">
        <f t="shared" si="0"/>
        <v>25250</v>
      </c>
      <c r="K18" s="5" t="s">
        <v>11</v>
      </c>
    </row>
    <row r="19" spans="1:11" x14ac:dyDescent="0.25">
      <c r="A19" s="13"/>
      <c r="B19" s="4">
        <v>40949</v>
      </c>
      <c r="C19" s="5">
        <v>5007</v>
      </c>
      <c r="D19" s="5">
        <v>40601</v>
      </c>
      <c r="E19" s="5" t="s">
        <v>37</v>
      </c>
      <c r="F19" s="5" t="s">
        <v>83</v>
      </c>
      <c r="G19" s="10">
        <v>110</v>
      </c>
      <c r="H19" s="11">
        <v>2</v>
      </c>
      <c r="I19" s="8">
        <v>505</v>
      </c>
      <c r="J19" s="8">
        <f t="shared" si="0"/>
        <v>55550</v>
      </c>
      <c r="K19" s="5" t="s">
        <v>12</v>
      </c>
    </row>
    <row r="20" spans="1:11" x14ac:dyDescent="0.25">
      <c r="A20" s="13"/>
      <c r="B20" s="4">
        <v>40950</v>
      </c>
      <c r="C20" s="5">
        <v>5008</v>
      </c>
      <c r="D20" s="5">
        <v>40597</v>
      </c>
      <c r="E20" s="5" t="s">
        <v>37</v>
      </c>
      <c r="F20" s="5" t="s">
        <v>84</v>
      </c>
      <c r="G20" s="10">
        <v>162</v>
      </c>
      <c r="H20" s="11">
        <v>2</v>
      </c>
      <c r="I20" s="8">
        <v>505</v>
      </c>
      <c r="J20" s="8">
        <f t="shared" si="0"/>
        <v>81810</v>
      </c>
      <c r="K20" s="5" t="s">
        <v>10</v>
      </c>
    </row>
    <row r="21" spans="1:11" x14ac:dyDescent="0.25">
      <c r="A21" s="13"/>
      <c r="B21" s="4">
        <v>40950</v>
      </c>
      <c r="C21" s="5">
        <v>5009</v>
      </c>
      <c r="D21" s="5">
        <v>40597</v>
      </c>
      <c r="E21" s="5" t="s">
        <v>37</v>
      </c>
      <c r="F21" s="5" t="s">
        <v>72</v>
      </c>
      <c r="G21" s="10">
        <v>116</v>
      </c>
      <c r="H21" s="11">
        <v>2</v>
      </c>
      <c r="I21" s="8">
        <v>505</v>
      </c>
      <c r="J21" s="8">
        <f t="shared" si="0"/>
        <v>58580</v>
      </c>
      <c r="K21" s="5" t="s">
        <v>10</v>
      </c>
    </row>
    <row r="22" spans="1:11" x14ac:dyDescent="0.25">
      <c r="A22" s="13"/>
      <c r="B22" s="4">
        <v>40950</v>
      </c>
      <c r="C22" s="5">
        <v>5010</v>
      </c>
      <c r="D22" s="5"/>
      <c r="E22" s="5" t="s">
        <v>49</v>
      </c>
      <c r="F22" s="5" t="s">
        <v>77</v>
      </c>
      <c r="G22" s="10">
        <v>108</v>
      </c>
      <c r="H22" s="11">
        <v>3</v>
      </c>
      <c r="I22" s="8">
        <v>505</v>
      </c>
      <c r="J22" s="8">
        <f t="shared" si="0"/>
        <v>54540</v>
      </c>
      <c r="K22" s="5" t="s">
        <v>10</v>
      </c>
    </row>
    <row r="23" spans="1:11" x14ac:dyDescent="0.25">
      <c r="A23" s="13"/>
      <c r="B23" s="4">
        <v>40951</v>
      </c>
      <c r="C23" s="5">
        <v>5011</v>
      </c>
      <c r="D23" s="5">
        <v>40606</v>
      </c>
      <c r="E23" s="5" t="s">
        <v>65</v>
      </c>
      <c r="F23" s="5" t="s">
        <v>85</v>
      </c>
      <c r="G23" s="10">
        <v>219</v>
      </c>
      <c r="H23" s="11">
        <v>3</v>
      </c>
      <c r="I23" s="8">
        <v>505</v>
      </c>
      <c r="J23" s="8">
        <f t="shared" si="0"/>
        <v>110595</v>
      </c>
      <c r="K23" s="5" t="s">
        <v>12</v>
      </c>
    </row>
    <row r="24" spans="1:11" x14ac:dyDescent="0.25">
      <c r="A24" s="13"/>
      <c r="B24" s="4">
        <v>40952</v>
      </c>
      <c r="C24" s="5">
        <v>5012</v>
      </c>
      <c r="D24" s="5">
        <v>40616</v>
      </c>
      <c r="E24" s="5" t="s">
        <v>37</v>
      </c>
      <c r="F24" s="5" t="s">
        <v>86</v>
      </c>
      <c r="G24" s="10">
        <v>249</v>
      </c>
      <c r="H24" s="11">
        <v>3</v>
      </c>
      <c r="I24" s="8">
        <v>505</v>
      </c>
      <c r="J24" s="8">
        <f t="shared" si="0"/>
        <v>125745</v>
      </c>
      <c r="K24" s="5" t="s">
        <v>10</v>
      </c>
    </row>
    <row r="25" spans="1:11" x14ac:dyDescent="0.25">
      <c r="A25" s="13"/>
      <c r="B25" s="4">
        <v>40953</v>
      </c>
      <c r="C25" s="5">
        <v>5013</v>
      </c>
      <c r="D25" s="5">
        <v>40616</v>
      </c>
      <c r="E25" s="5" t="s">
        <v>87</v>
      </c>
      <c r="F25" s="5" t="s">
        <v>88</v>
      </c>
      <c r="G25" s="10">
        <v>150</v>
      </c>
      <c r="H25" s="11">
        <v>3</v>
      </c>
      <c r="I25" s="8">
        <v>505</v>
      </c>
      <c r="J25" s="8">
        <f t="shared" si="0"/>
        <v>75750</v>
      </c>
      <c r="K25" s="5" t="s">
        <v>10</v>
      </c>
    </row>
    <row r="26" spans="1:11" x14ac:dyDescent="0.25">
      <c r="A26" s="13"/>
      <c r="B26" s="4">
        <v>40953</v>
      </c>
      <c r="C26" s="5">
        <v>5014</v>
      </c>
      <c r="D26" s="5">
        <v>40621</v>
      </c>
      <c r="E26" s="5" t="s">
        <v>82</v>
      </c>
      <c r="F26" s="5" t="s">
        <v>20</v>
      </c>
      <c r="G26" s="10">
        <v>100</v>
      </c>
      <c r="H26" s="11">
        <v>2</v>
      </c>
      <c r="I26" s="8">
        <v>505</v>
      </c>
      <c r="J26" s="8">
        <f t="shared" si="0"/>
        <v>50500</v>
      </c>
      <c r="K26" s="5" t="s">
        <v>10</v>
      </c>
    </row>
    <row r="27" spans="1:11" x14ac:dyDescent="0.25">
      <c r="A27" s="13"/>
      <c r="B27" s="4">
        <v>40952</v>
      </c>
      <c r="C27" s="5">
        <v>5015</v>
      </c>
      <c r="D27" s="5">
        <v>40637</v>
      </c>
      <c r="E27" s="5" t="s">
        <v>70</v>
      </c>
      <c r="F27" s="5" t="s">
        <v>71</v>
      </c>
      <c r="G27" s="10">
        <v>75</v>
      </c>
      <c r="H27" s="11">
        <v>3</v>
      </c>
      <c r="I27" s="8">
        <v>505</v>
      </c>
      <c r="J27" s="8">
        <f t="shared" si="0"/>
        <v>37875</v>
      </c>
      <c r="K27" s="5" t="s">
        <v>10</v>
      </c>
    </row>
    <row r="28" spans="1:11" x14ac:dyDescent="0.25">
      <c r="A28" s="13"/>
      <c r="B28" s="4">
        <v>40955</v>
      </c>
      <c r="C28" s="5">
        <v>5016</v>
      </c>
      <c r="D28" s="5">
        <v>40640</v>
      </c>
      <c r="E28" s="5" t="s">
        <v>26</v>
      </c>
      <c r="F28" s="5" t="s">
        <v>72</v>
      </c>
      <c r="G28" s="10">
        <v>220</v>
      </c>
      <c r="H28" s="11">
        <v>4</v>
      </c>
      <c r="I28" s="8">
        <v>505</v>
      </c>
      <c r="J28" s="8">
        <f t="shared" si="0"/>
        <v>111100</v>
      </c>
      <c r="K28" s="5" t="s">
        <v>17</v>
      </c>
    </row>
    <row r="29" spans="1:11" x14ac:dyDescent="0.25">
      <c r="A29" s="13"/>
      <c r="B29" s="4">
        <v>41259</v>
      </c>
      <c r="C29" s="5">
        <v>5017</v>
      </c>
      <c r="D29" s="5">
        <v>40638</v>
      </c>
      <c r="E29" s="5" t="s">
        <v>65</v>
      </c>
      <c r="F29" s="5" t="s">
        <v>89</v>
      </c>
      <c r="G29" s="10">
        <v>84</v>
      </c>
      <c r="H29" s="11">
        <v>1</v>
      </c>
      <c r="I29" s="8">
        <v>505</v>
      </c>
      <c r="J29" s="8">
        <f t="shared" si="0"/>
        <v>42420</v>
      </c>
      <c r="K29" s="5" t="s">
        <v>10</v>
      </c>
    </row>
    <row r="30" spans="1:11" x14ac:dyDescent="0.25">
      <c r="A30" s="13"/>
      <c r="B30" s="4">
        <v>40956</v>
      </c>
      <c r="C30" s="5">
        <v>5018</v>
      </c>
      <c r="D30" s="5">
        <v>40639</v>
      </c>
      <c r="E30" s="5" t="s">
        <v>26</v>
      </c>
      <c r="F30" s="5" t="s">
        <v>90</v>
      </c>
      <c r="G30" s="10">
        <v>130</v>
      </c>
      <c r="H30" s="11">
        <v>1</v>
      </c>
      <c r="I30" s="8">
        <v>505</v>
      </c>
      <c r="J30" s="8">
        <f t="shared" si="0"/>
        <v>65650</v>
      </c>
      <c r="K30" s="5" t="s">
        <v>17</v>
      </c>
    </row>
    <row r="31" spans="1:11" x14ac:dyDescent="0.25">
      <c r="A31" s="13"/>
      <c r="B31" s="4">
        <v>40956</v>
      </c>
      <c r="C31" s="5">
        <v>5019</v>
      </c>
      <c r="D31" s="5">
        <v>40652</v>
      </c>
      <c r="E31" s="5" t="s">
        <v>91</v>
      </c>
      <c r="F31" s="5" t="s">
        <v>69</v>
      </c>
      <c r="G31" s="10">
        <v>232</v>
      </c>
      <c r="H31" s="11">
        <v>4</v>
      </c>
      <c r="I31" s="8">
        <v>505</v>
      </c>
      <c r="J31" s="8">
        <f t="shared" si="0"/>
        <v>117160</v>
      </c>
      <c r="K31" s="5" t="s">
        <v>92</v>
      </c>
    </row>
    <row r="32" spans="1:11" x14ac:dyDescent="0.25">
      <c r="A32" s="13"/>
      <c r="B32" s="34"/>
      <c r="C32" s="35">
        <v>5020</v>
      </c>
      <c r="D32" s="35"/>
      <c r="E32" s="35" t="s">
        <v>93</v>
      </c>
      <c r="F32" s="35" t="s">
        <v>93</v>
      </c>
      <c r="G32" s="36">
        <v>0</v>
      </c>
      <c r="H32" s="37"/>
      <c r="I32" s="38">
        <v>505</v>
      </c>
      <c r="J32" s="38">
        <f t="shared" si="0"/>
        <v>0</v>
      </c>
      <c r="K32" s="35"/>
    </row>
    <row r="33" spans="1:13" x14ac:dyDescent="0.25">
      <c r="A33" s="13"/>
      <c r="B33" s="4">
        <v>40957</v>
      </c>
      <c r="C33" s="5">
        <v>5021</v>
      </c>
      <c r="D33" s="5">
        <v>40655</v>
      </c>
      <c r="E33" s="5" t="s">
        <v>70</v>
      </c>
      <c r="F33" s="5" t="s">
        <v>71</v>
      </c>
      <c r="G33" s="10">
        <v>25</v>
      </c>
      <c r="H33" s="11">
        <v>1</v>
      </c>
      <c r="I33" s="8">
        <v>505</v>
      </c>
      <c r="J33" s="8">
        <f t="shared" si="0"/>
        <v>12625</v>
      </c>
      <c r="K33" s="5" t="s">
        <v>11</v>
      </c>
      <c r="L33" s="14"/>
    </row>
    <row r="34" spans="1:13" x14ac:dyDescent="0.25">
      <c r="A34" s="13"/>
      <c r="B34" s="34"/>
      <c r="C34" s="35">
        <v>5022</v>
      </c>
      <c r="D34" s="35"/>
      <c r="E34" s="35" t="s">
        <v>93</v>
      </c>
      <c r="F34" s="35" t="s">
        <v>93</v>
      </c>
      <c r="G34" s="36">
        <v>0</v>
      </c>
      <c r="H34" s="37">
        <v>0</v>
      </c>
      <c r="I34" s="38">
        <v>505</v>
      </c>
      <c r="J34" s="38">
        <f t="shared" si="0"/>
        <v>0</v>
      </c>
      <c r="K34" s="35"/>
      <c r="L34" s="14"/>
    </row>
    <row r="35" spans="1:13" x14ac:dyDescent="0.25">
      <c r="A35" s="13"/>
      <c r="B35" s="4">
        <v>40957</v>
      </c>
      <c r="C35" s="5">
        <v>5023</v>
      </c>
      <c r="D35" s="5">
        <v>40671</v>
      </c>
      <c r="E35" s="5" t="s">
        <v>73</v>
      </c>
      <c r="F35" s="5" t="s">
        <v>94</v>
      </c>
      <c r="G35" s="10">
        <v>136</v>
      </c>
      <c r="H35" s="11">
        <v>2</v>
      </c>
      <c r="I35" s="8">
        <v>505</v>
      </c>
      <c r="J35" s="8">
        <f t="shared" si="0"/>
        <v>68680</v>
      </c>
      <c r="K35" s="5" t="s">
        <v>10</v>
      </c>
      <c r="L35" s="14"/>
    </row>
    <row r="36" spans="1:13" x14ac:dyDescent="0.25">
      <c r="A36" s="13"/>
      <c r="B36" s="4">
        <v>40957</v>
      </c>
      <c r="C36" s="5">
        <v>5024</v>
      </c>
      <c r="D36" s="5">
        <v>40666</v>
      </c>
      <c r="E36" s="5" t="s">
        <v>37</v>
      </c>
      <c r="F36" s="5" t="s">
        <v>95</v>
      </c>
      <c r="G36" s="10">
        <v>262</v>
      </c>
      <c r="H36" s="11">
        <v>2</v>
      </c>
      <c r="I36" s="8">
        <v>505</v>
      </c>
      <c r="J36" s="8">
        <f t="shared" si="0"/>
        <v>132310</v>
      </c>
      <c r="K36" s="5" t="s">
        <v>10</v>
      </c>
      <c r="L36" s="14"/>
    </row>
    <row r="37" spans="1:13" x14ac:dyDescent="0.25">
      <c r="A37" s="13"/>
      <c r="B37" s="4">
        <v>40958</v>
      </c>
      <c r="C37" s="5">
        <v>5025</v>
      </c>
      <c r="D37" s="5">
        <v>40685</v>
      </c>
      <c r="E37" s="5" t="s">
        <v>96</v>
      </c>
      <c r="F37" s="5" t="s">
        <v>20</v>
      </c>
      <c r="G37" s="10">
        <v>90</v>
      </c>
      <c r="H37" s="11">
        <v>2</v>
      </c>
      <c r="I37" s="8">
        <v>505</v>
      </c>
      <c r="J37" s="8">
        <f t="shared" si="0"/>
        <v>45450</v>
      </c>
      <c r="K37" s="5" t="s">
        <v>10</v>
      </c>
    </row>
    <row r="38" spans="1:13" x14ac:dyDescent="0.25">
      <c r="A38" s="13"/>
      <c r="B38" s="4">
        <v>40958</v>
      </c>
      <c r="C38" s="5">
        <v>5026</v>
      </c>
      <c r="D38" s="5"/>
      <c r="E38" s="5" t="s">
        <v>37</v>
      </c>
      <c r="F38" s="5" t="s">
        <v>72</v>
      </c>
      <c r="G38" s="10">
        <v>110</v>
      </c>
      <c r="H38" s="11">
        <v>2</v>
      </c>
      <c r="I38" s="8">
        <v>505</v>
      </c>
      <c r="J38" s="8">
        <f t="shared" si="0"/>
        <v>55550</v>
      </c>
      <c r="K38" s="5" t="s">
        <v>12</v>
      </c>
    </row>
    <row r="39" spans="1:13" x14ac:dyDescent="0.25">
      <c r="A39" s="13"/>
      <c r="B39" s="4">
        <v>40960</v>
      </c>
      <c r="C39" s="5">
        <v>5027</v>
      </c>
      <c r="D39" s="5">
        <v>40686</v>
      </c>
      <c r="E39" s="5" t="s">
        <v>97</v>
      </c>
      <c r="F39" s="5" t="s">
        <v>32</v>
      </c>
      <c r="G39" s="10">
        <v>124</v>
      </c>
      <c r="H39" s="11">
        <v>4</v>
      </c>
      <c r="I39" s="8">
        <v>505</v>
      </c>
      <c r="J39" s="8">
        <f t="shared" si="0"/>
        <v>62620</v>
      </c>
      <c r="K39" s="5" t="s">
        <v>12</v>
      </c>
    </row>
    <row r="40" spans="1:13" x14ac:dyDescent="0.25">
      <c r="A40" s="13"/>
      <c r="B40" s="4">
        <v>40960</v>
      </c>
      <c r="C40" s="5">
        <v>5028</v>
      </c>
      <c r="D40" s="5">
        <v>40686</v>
      </c>
      <c r="E40" s="5" t="s">
        <v>18</v>
      </c>
      <c r="F40" s="5" t="s">
        <v>98</v>
      </c>
      <c r="G40" s="10">
        <v>201</v>
      </c>
      <c r="H40" s="11">
        <v>3</v>
      </c>
      <c r="I40" s="8">
        <v>505</v>
      </c>
      <c r="J40" s="8">
        <f t="shared" si="0"/>
        <v>101505</v>
      </c>
      <c r="K40" s="5" t="s">
        <v>12</v>
      </c>
      <c r="L40" s="14"/>
      <c r="M40" s="14"/>
    </row>
    <row r="41" spans="1:13" x14ac:dyDescent="0.25">
      <c r="A41" s="13"/>
      <c r="B41" s="4">
        <v>40963</v>
      </c>
      <c r="C41" s="5">
        <v>5029</v>
      </c>
      <c r="D41" s="5">
        <v>40694</v>
      </c>
      <c r="E41" s="5" t="s">
        <v>70</v>
      </c>
      <c r="F41" s="5" t="s">
        <v>71</v>
      </c>
      <c r="G41" s="10">
        <v>25</v>
      </c>
      <c r="H41" s="11">
        <v>1</v>
      </c>
      <c r="I41" s="8">
        <v>505</v>
      </c>
      <c r="J41" s="8">
        <f t="shared" si="0"/>
        <v>12625</v>
      </c>
      <c r="K41" s="5" t="s">
        <v>12</v>
      </c>
      <c r="L41" s="14"/>
      <c r="M41" s="14"/>
    </row>
    <row r="42" spans="1:13" x14ac:dyDescent="0.25">
      <c r="A42" s="13"/>
      <c r="B42" s="4">
        <v>40961</v>
      </c>
      <c r="C42" s="5">
        <v>5030</v>
      </c>
      <c r="D42" s="5">
        <v>40698</v>
      </c>
      <c r="E42" s="5" t="s">
        <v>37</v>
      </c>
      <c r="F42" s="5" t="s">
        <v>78</v>
      </c>
      <c r="G42" s="10">
        <v>49</v>
      </c>
      <c r="H42" s="11">
        <v>1</v>
      </c>
      <c r="I42" s="8">
        <v>505</v>
      </c>
      <c r="J42" s="8">
        <f t="shared" si="0"/>
        <v>24745</v>
      </c>
      <c r="K42" s="5" t="s">
        <v>17</v>
      </c>
      <c r="L42" s="14"/>
      <c r="M42" s="14"/>
    </row>
    <row r="43" spans="1:13" x14ac:dyDescent="0.25">
      <c r="A43" s="13"/>
      <c r="B43" s="39">
        <v>40962</v>
      </c>
      <c r="C43" s="9">
        <v>5031</v>
      </c>
      <c r="D43" s="5">
        <v>40698</v>
      </c>
      <c r="E43" s="5" t="s">
        <v>37</v>
      </c>
      <c r="F43" s="9" t="s">
        <v>99</v>
      </c>
      <c r="G43" s="6">
        <v>50</v>
      </c>
      <c r="H43" s="7">
        <v>1</v>
      </c>
      <c r="I43" s="8">
        <v>505</v>
      </c>
      <c r="J43" s="8">
        <f t="shared" si="0"/>
        <v>25250</v>
      </c>
      <c r="K43" s="9" t="s">
        <v>17</v>
      </c>
      <c r="L43" s="14"/>
      <c r="M43" s="14"/>
    </row>
    <row r="44" spans="1:13" x14ac:dyDescent="0.25">
      <c r="A44" s="13"/>
      <c r="B44" s="39">
        <v>40964</v>
      </c>
      <c r="C44" s="9">
        <v>5032</v>
      </c>
      <c r="D44" s="9">
        <v>40714</v>
      </c>
      <c r="E44" s="9" t="s">
        <v>37</v>
      </c>
      <c r="F44" s="9" t="s">
        <v>100</v>
      </c>
      <c r="G44" s="6">
        <v>172</v>
      </c>
      <c r="H44" s="7">
        <v>2</v>
      </c>
      <c r="I44" s="8">
        <v>505</v>
      </c>
      <c r="J44" s="8">
        <f t="shared" si="0"/>
        <v>86860</v>
      </c>
      <c r="K44" s="9" t="s">
        <v>11</v>
      </c>
      <c r="L44" s="14"/>
      <c r="M44" s="14"/>
    </row>
    <row r="45" spans="1:13" x14ac:dyDescent="0.25">
      <c r="A45" s="13"/>
      <c r="B45" s="39">
        <v>40963</v>
      </c>
      <c r="C45" s="9">
        <v>5033</v>
      </c>
      <c r="D45" s="9">
        <v>40718</v>
      </c>
      <c r="E45" s="9" t="s">
        <v>37</v>
      </c>
      <c r="F45" s="9" t="s">
        <v>101</v>
      </c>
      <c r="G45" s="6">
        <v>98</v>
      </c>
      <c r="H45" s="7">
        <v>2</v>
      </c>
      <c r="I45" s="8">
        <v>505</v>
      </c>
      <c r="J45" s="8">
        <f t="shared" si="0"/>
        <v>49490</v>
      </c>
      <c r="K45" s="9" t="s">
        <v>12</v>
      </c>
      <c r="L45" s="15"/>
      <c r="M45" s="14"/>
    </row>
    <row r="46" spans="1:13" x14ac:dyDescent="0.25">
      <c r="A46" s="13"/>
      <c r="B46" s="39">
        <v>40964</v>
      </c>
      <c r="C46" s="9">
        <v>5034</v>
      </c>
      <c r="D46" s="9">
        <v>40719</v>
      </c>
      <c r="E46" s="9" t="s">
        <v>65</v>
      </c>
      <c r="F46" s="9" t="s">
        <v>102</v>
      </c>
      <c r="G46" s="6">
        <v>115</v>
      </c>
      <c r="H46" s="7">
        <v>2</v>
      </c>
      <c r="I46" s="8">
        <v>505</v>
      </c>
      <c r="J46" s="8">
        <f t="shared" si="0"/>
        <v>58075</v>
      </c>
      <c r="K46" s="9" t="s">
        <v>11</v>
      </c>
      <c r="L46" s="14"/>
      <c r="M46" s="14"/>
    </row>
    <row r="47" spans="1:13" x14ac:dyDescent="0.25">
      <c r="A47" s="13"/>
      <c r="B47" s="39">
        <v>40964</v>
      </c>
      <c r="C47" s="9">
        <v>5035</v>
      </c>
      <c r="D47" s="9">
        <v>40722</v>
      </c>
      <c r="E47" s="9" t="s">
        <v>37</v>
      </c>
      <c r="F47" s="9" t="s">
        <v>103</v>
      </c>
      <c r="G47" s="6">
        <v>94</v>
      </c>
      <c r="H47" s="7">
        <v>2</v>
      </c>
      <c r="I47" s="8">
        <v>505</v>
      </c>
      <c r="J47" s="8">
        <f t="shared" si="0"/>
        <v>47470</v>
      </c>
      <c r="K47" s="9" t="s">
        <v>11</v>
      </c>
      <c r="L47" s="14"/>
      <c r="M47" s="14"/>
    </row>
    <row r="48" spans="1:13" x14ac:dyDescent="0.25">
      <c r="A48" s="13"/>
      <c r="B48" s="39">
        <v>40966</v>
      </c>
      <c r="C48" s="9">
        <v>5036</v>
      </c>
      <c r="D48" s="9">
        <v>40745</v>
      </c>
      <c r="E48" s="9" t="s">
        <v>28</v>
      </c>
      <c r="F48" s="9" t="s">
        <v>72</v>
      </c>
      <c r="G48" s="6">
        <v>60</v>
      </c>
      <c r="H48" s="7">
        <v>1</v>
      </c>
      <c r="I48" s="8">
        <v>505</v>
      </c>
      <c r="J48" s="8">
        <f t="shared" si="0"/>
        <v>30300</v>
      </c>
      <c r="K48" s="9" t="s">
        <v>12</v>
      </c>
      <c r="L48" s="14"/>
      <c r="M48" s="14"/>
    </row>
    <row r="49" spans="1:13" x14ac:dyDescent="0.25">
      <c r="A49" s="13"/>
      <c r="B49" s="39">
        <v>40967</v>
      </c>
      <c r="C49" s="9">
        <v>5037</v>
      </c>
      <c r="D49" s="9">
        <v>40738</v>
      </c>
      <c r="E49" s="9" t="s">
        <v>37</v>
      </c>
      <c r="F49" s="9" t="s">
        <v>104</v>
      </c>
      <c r="G49" s="6">
        <v>150</v>
      </c>
      <c r="H49" s="7">
        <v>2</v>
      </c>
      <c r="I49" s="8">
        <v>505</v>
      </c>
      <c r="J49" s="8">
        <f t="shared" si="0"/>
        <v>75750</v>
      </c>
      <c r="K49" s="9" t="s">
        <v>11</v>
      </c>
      <c r="L49" s="14"/>
      <c r="M49" s="14"/>
    </row>
    <row r="50" spans="1:13" x14ac:dyDescent="0.25">
      <c r="A50" s="13"/>
      <c r="B50" s="39">
        <v>40968</v>
      </c>
      <c r="C50" s="9">
        <v>5038</v>
      </c>
      <c r="D50" s="9">
        <v>40739</v>
      </c>
      <c r="E50" s="9" t="s">
        <v>65</v>
      </c>
      <c r="F50" s="9" t="s">
        <v>105</v>
      </c>
      <c r="G50" s="6">
        <v>170</v>
      </c>
      <c r="H50" s="7">
        <v>2</v>
      </c>
      <c r="I50" s="8">
        <v>505</v>
      </c>
      <c r="J50" s="8">
        <f t="shared" si="0"/>
        <v>85850</v>
      </c>
      <c r="K50" s="9" t="s">
        <v>11</v>
      </c>
      <c r="L50" s="14"/>
      <c r="M50" s="14"/>
    </row>
    <row r="51" spans="1:13" x14ac:dyDescent="0.25">
      <c r="A51" s="13"/>
      <c r="B51" s="40">
        <v>40967</v>
      </c>
      <c r="C51" s="41">
        <v>5039</v>
      </c>
      <c r="D51" s="41" t="s">
        <v>106</v>
      </c>
      <c r="E51" s="41" t="s">
        <v>96</v>
      </c>
      <c r="F51" s="41" t="s">
        <v>20</v>
      </c>
      <c r="G51" s="42">
        <v>0</v>
      </c>
      <c r="H51" s="43">
        <v>3</v>
      </c>
      <c r="I51" s="44">
        <v>505</v>
      </c>
      <c r="J51" s="44">
        <f t="shared" si="0"/>
        <v>0</v>
      </c>
      <c r="K51" s="41" t="s">
        <v>10</v>
      </c>
      <c r="L51" s="14"/>
      <c r="M51" s="14"/>
    </row>
    <row r="52" spans="1:13" x14ac:dyDescent="0.25">
      <c r="A52" s="13"/>
      <c r="B52" s="39">
        <v>40967</v>
      </c>
      <c r="C52" s="9">
        <v>5040</v>
      </c>
      <c r="D52" s="9">
        <v>40746</v>
      </c>
      <c r="E52" s="9" t="s">
        <v>37</v>
      </c>
      <c r="F52" s="9" t="s">
        <v>107</v>
      </c>
      <c r="G52" s="6">
        <v>410</v>
      </c>
      <c r="H52" s="7">
        <v>2</v>
      </c>
      <c r="I52" s="8">
        <v>505</v>
      </c>
      <c r="J52" s="8">
        <f t="shared" si="0"/>
        <v>207050</v>
      </c>
      <c r="K52" s="9" t="s">
        <v>10</v>
      </c>
      <c r="L52" s="14"/>
      <c r="M52" s="14"/>
    </row>
    <row r="53" spans="1:13" x14ac:dyDescent="0.25">
      <c r="A53" s="13"/>
      <c r="B53" s="4"/>
      <c r="C53" s="5"/>
      <c r="D53" s="5"/>
      <c r="E53" s="5"/>
      <c r="F53" s="5"/>
      <c r="G53" s="6"/>
      <c r="H53" s="7"/>
      <c r="I53" s="8">
        <v>505</v>
      </c>
      <c r="J53" s="8"/>
      <c r="K53" s="5"/>
    </row>
    <row r="54" spans="1:13" ht="15.75" thickBot="1" x14ac:dyDescent="0.3">
      <c r="A54" s="20"/>
      <c r="B54" s="21"/>
      <c r="C54" s="21"/>
      <c r="D54" s="22"/>
      <c r="E54" s="23"/>
      <c r="F54" s="23"/>
      <c r="G54" s="6">
        <f>SUM(G5:G53)</f>
        <v>5666</v>
      </c>
      <c r="H54" s="24"/>
      <c r="I54" s="25"/>
      <c r="J54" s="26">
        <f>SUM(J5:J53)</f>
        <v>2861330</v>
      </c>
    </row>
    <row r="55" spans="1:13" ht="15.75" thickBot="1" x14ac:dyDescent="0.3">
      <c r="A55" s="20"/>
      <c r="B55" s="21"/>
      <c r="D55" s="20"/>
      <c r="E55" s="20"/>
      <c r="F55" s="20"/>
    </row>
    <row r="56" spans="1:13" ht="15.75" x14ac:dyDescent="0.25">
      <c r="A56" s="20"/>
      <c r="F56" s="28" t="s">
        <v>22</v>
      </c>
    </row>
    <row r="57" spans="1:13" ht="19.5" thickBot="1" x14ac:dyDescent="0.35">
      <c r="A57" s="20"/>
      <c r="F57" s="29"/>
      <c r="I57" s="30" t="s">
        <v>23</v>
      </c>
      <c r="J57" s="30" t="s">
        <v>24</v>
      </c>
    </row>
    <row r="58" spans="1:13" ht="15.75" thickBot="1" x14ac:dyDescent="0.3">
      <c r="A58" s="20"/>
      <c r="F58" s="29"/>
      <c r="I58" s="31">
        <f>G54*7%/3</f>
        <v>132.20666666666668</v>
      </c>
      <c r="J58" s="32">
        <f>J54*4.5%/3</f>
        <v>42919.95</v>
      </c>
    </row>
    <row r="59" spans="1:13" ht="15.75" thickBot="1" x14ac:dyDescent="0.3">
      <c r="A59" s="20"/>
      <c r="F59" s="33"/>
    </row>
  </sheetData>
  <mergeCells count="1">
    <mergeCell ref="B3:K3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70"/>
  <sheetViews>
    <sheetView topLeftCell="B49" workbookViewId="0">
      <selection activeCell="J71" sqref="J71"/>
    </sheetView>
  </sheetViews>
  <sheetFormatPr baseColWidth="10" defaultRowHeight="15" x14ac:dyDescent="0.25"/>
  <cols>
    <col min="1" max="1" width="11.42578125" style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36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108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40969</v>
      </c>
      <c r="C5" s="5">
        <v>5041</v>
      </c>
      <c r="D5" s="5">
        <v>40817</v>
      </c>
      <c r="E5" s="5" t="s">
        <v>37</v>
      </c>
      <c r="F5" s="5" t="s">
        <v>109</v>
      </c>
      <c r="G5" s="6">
        <v>55</v>
      </c>
      <c r="H5" s="7">
        <v>1</v>
      </c>
      <c r="I5" s="8">
        <v>505</v>
      </c>
      <c r="J5" s="8">
        <f t="shared" ref="J5:J64" si="0">G5*I5</f>
        <v>27775</v>
      </c>
      <c r="K5" s="5" t="s">
        <v>17</v>
      </c>
    </row>
    <row r="6" spans="2:11" x14ac:dyDescent="0.25">
      <c r="B6" s="4">
        <v>40970</v>
      </c>
      <c r="C6" s="5">
        <v>5042</v>
      </c>
      <c r="D6" s="5">
        <v>40821</v>
      </c>
      <c r="E6" s="5" t="s">
        <v>14</v>
      </c>
      <c r="F6" s="5" t="s">
        <v>71</v>
      </c>
      <c r="G6" s="10">
        <v>50</v>
      </c>
      <c r="H6" s="11">
        <v>2</v>
      </c>
      <c r="I6" s="8">
        <v>505</v>
      </c>
      <c r="J6" s="8">
        <f t="shared" si="0"/>
        <v>25250</v>
      </c>
      <c r="K6" s="9" t="s">
        <v>17</v>
      </c>
    </row>
    <row r="7" spans="2:11" x14ac:dyDescent="0.25">
      <c r="B7" s="4">
        <v>40969</v>
      </c>
      <c r="C7" s="5">
        <v>5043</v>
      </c>
      <c r="D7" s="5">
        <v>40831</v>
      </c>
      <c r="E7" s="5" t="s">
        <v>13</v>
      </c>
      <c r="F7" s="5" t="s">
        <v>110</v>
      </c>
      <c r="G7" s="10">
        <v>31</v>
      </c>
      <c r="H7" s="11">
        <v>1</v>
      </c>
      <c r="I7" s="8">
        <v>505</v>
      </c>
      <c r="J7" s="8">
        <f t="shared" si="0"/>
        <v>15655</v>
      </c>
      <c r="K7" s="5" t="s">
        <v>11</v>
      </c>
    </row>
    <row r="8" spans="2:11" x14ac:dyDescent="0.25">
      <c r="B8" s="4">
        <v>40972</v>
      </c>
      <c r="C8" s="5">
        <v>5046</v>
      </c>
      <c r="D8" s="5">
        <v>40861</v>
      </c>
      <c r="E8" s="5" t="s">
        <v>65</v>
      </c>
      <c r="F8" s="5" t="s">
        <v>111</v>
      </c>
      <c r="G8" s="6">
        <v>126</v>
      </c>
      <c r="H8" s="7">
        <v>3</v>
      </c>
      <c r="I8" s="8">
        <v>505</v>
      </c>
      <c r="J8" s="8">
        <f t="shared" si="0"/>
        <v>63630</v>
      </c>
      <c r="K8" s="9" t="s">
        <v>12</v>
      </c>
    </row>
    <row r="9" spans="2:11" x14ac:dyDescent="0.25">
      <c r="B9" s="4">
        <v>40971</v>
      </c>
      <c r="C9" s="5">
        <v>5047</v>
      </c>
      <c r="D9" s="5">
        <v>40873</v>
      </c>
      <c r="E9" s="5" t="s">
        <v>16</v>
      </c>
      <c r="F9" s="5" t="s">
        <v>21</v>
      </c>
      <c r="G9" s="6">
        <v>255</v>
      </c>
      <c r="H9" s="7">
        <v>3</v>
      </c>
      <c r="I9" s="8">
        <v>505</v>
      </c>
      <c r="J9" s="8">
        <f t="shared" si="0"/>
        <v>128775</v>
      </c>
      <c r="K9" s="9" t="s">
        <v>17</v>
      </c>
    </row>
    <row r="10" spans="2:11" x14ac:dyDescent="0.25">
      <c r="B10" s="4">
        <v>40972</v>
      </c>
      <c r="C10" s="5">
        <v>5048</v>
      </c>
      <c r="D10" s="5">
        <v>40873</v>
      </c>
      <c r="E10" s="5" t="s">
        <v>37</v>
      </c>
      <c r="F10" s="5" t="s">
        <v>72</v>
      </c>
      <c r="G10" s="6">
        <v>195</v>
      </c>
      <c r="H10" s="7">
        <v>3</v>
      </c>
      <c r="I10" s="8">
        <v>505</v>
      </c>
      <c r="J10" s="8">
        <f t="shared" si="0"/>
        <v>98475</v>
      </c>
      <c r="K10" s="9" t="s">
        <v>11</v>
      </c>
    </row>
    <row r="11" spans="2:11" x14ac:dyDescent="0.25">
      <c r="B11" s="4">
        <v>40974</v>
      </c>
      <c r="C11" s="5">
        <v>5049</v>
      </c>
      <c r="D11" s="5">
        <v>40873</v>
      </c>
      <c r="E11" s="5" t="s">
        <v>14</v>
      </c>
      <c r="F11" s="5" t="s">
        <v>71</v>
      </c>
      <c r="G11" s="10">
        <v>125</v>
      </c>
      <c r="H11" s="11">
        <v>3</v>
      </c>
      <c r="I11" s="8">
        <v>505</v>
      </c>
      <c r="J11" s="8">
        <f t="shared" si="0"/>
        <v>63125</v>
      </c>
      <c r="K11" s="5" t="s">
        <v>11</v>
      </c>
    </row>
    <row r="12" spans="2:11" x14ac:dyDescent="0.25">
      <c r="B12" s="4">
        <v>40976</v>
      </c>
      <c r="C12" s="5">
        <v>5050</v>
      </c>
      <c r="D12" s="5">
        <v>40888</v>
      </c>
      <c r="E12" s="5" t="s">
        <v>37</v>
      </c>
      <c r="F12" s="5" t="s">
        <v>112</v>
      </c>
      <c r="G12" s="10">
        <v>172</v>
      </c>
      <c r="H12" s="11">
        <v>2</v>
      </c>
      <c r="I12" s="8">
        <v>505</v>
      </c>
      <c r="J12" s="8">
        <f t="shared" si="0"/>
        <v>86860</v>
      </c>
      <c r="K12" s="5" t="s">
        <v>11</v>
      </c>
    </row>
    <row r="13" spans="2:11" x14ac:dyDescent="0.25">
      <c r="B13" s="4">
        <v>40976</v>
      </c>
      <c r="C13" s="11">
        <v>5051</v>
      </c>
      <c r="D13" s="5">
        <v>40889</v>
      </c>
      <c r="E13" s="5" t="s">
        <v>13</v>
      </c>
      <c r="F13" s="5" t="s">
        <v>110</v>
      </c>
      <c r="G13" s="10">
        <v>252</v>
      </c>
      <c r="H13" s="11">
        <v>9</v>
      </c>
      <c r="I13" s="8">
        <v>505</v>
      </c>
      <c r="J13" s="8">
        <f t="shared" si="0"/>
        <v>127260</v>
      </c>
      <c r="K13" s="5" t="s">
        <v>11</v>
      </c>
    </row>
    <row r="14" spans="2:11" x14ac:dyDescent="0.25">
      <c r="B14" s="4">
        <v>40977</v>
      </c>
      <c r="C14" s="5">
        <v>5052</v>
      </c>
      <c r="D14" s="5">
        <v>40890</v>
      </c>
      <c r="E14" s="5" t="s">
        <v>37</v>
      </c>
      <c r="F14" s="5" t="s">
        <v>72</v>
      </c>
      <c r="G14" s="10">
        <v>561</v>
      </c>
      <c r="H14" s="11">
        <v>3</v>
      </c>
      <c r="I14" s="8">
        <v>505</v>
      </c>
      <c r="J14" s="8">
        <f t="shared" si="0"/>
        <v>283305</v>
      </c>
      <c r="K14" s="5" t="s">
        <v>11</v>
      </c>
    </row>
    <row r="15" spans="2:11" x14ac:dyDescent="0.25">
      <c r="B15" s="4">
        <v>40977</v>
      </c>
      <c r="C15" s="5">
        <v>5053</v>
      </c>
      <c r="D15" s="5">
        <v>40894</v>
      </c>
      <c r="E15" s="5" t="s">
        <v>37</v>
      </c>
      <c r="F15" s="5" t="s">
        <v>113</v>
      </c>
      <c r="G15" s="10">
        <v>104</v>
      </c>
      <c r="H15" s="11">
        <v>2</v>
      </c>
      <c r="I15" s="8">
        <v>505</v>
      </c>
      <c r="J15" s="8">
        <f t="shared" si="0"/>
        <v>52520</v>
      </c>
      <c r="K15" s="5" t="s">
        <v>17</v>
      </c>
    </row>
    <row r="16" spans="2:11" x14ac:dyDescent="0.25">
      <c r="B16" s="34"/>
      <c r="C16" s="35">
        <v>5054</v>
      </c>
      <c r="D16" s="35"/>
      <c r="E16" s="35" t="s">
        <v>56</v>
      </c>
      <c r="F16" s="35" t="s">
        <v>93</v>
      </c>
      <c r="G16" s="36"/>
      <c r="H16" s="37"/>
      <c r="I16" s="38">
        <v>505</v>
      </c>
      <c r="J16" s="38">
        <f t="shared" si="0"/>
        <v>0</v>
      </c>
      <c r="K16" s="35"/>
    </row>
    <row r="17" spans="1:11" x14ac:dyDescent="0.25">
      <c r="B17" s="4">
        <v>40977</v>
      </c>
      <c r="C17" s="5">
        <v>5055</v>
      </c>
      <c r="D17" s="5">
        <v>40898</v>
      </c>
      <c r="E17" s="5" t="s">
        <v>37</v>
      </c>
      <c r="F17" s="5" t="s">
        <v>72</v>
      </c>
      <c r="G17" s="10">
        <v>100</v>
      </c>
      <c r="H17" s="11">
        <v>2</v>
      </c>
      <c r="I17" s="8">
        <v>505</v>
      </c>
      <c r="J17" s="8">
        <f t="shared" si="0"/>
        <v>50500</v>
      </c>
      <c r="K17" s="5" t="s">
        <v>17</v>
      </c>
    </row>
    <row r="18" spans="1:11" x14ac:dyDescent="0.25">
      <c r="B18" s="4">
        <v>40978</v>
      </c>
      <c r="C18" s="5">
        <v>5056</v>
      </c>
      <c r="D18" s="5">
        <v>40902</v>
      </c>
      <c r="E18" s="5" t="s">
        <v>37</v>
      </c>
      <c r="F18" s="12" t="s">
        <v>113</v>
      </c>
      <c r="G18" s="10">
        <v>94</v>
      </c>
      <c r="H18" s="11">
        <v>2</v>
      </c>
      <c r="I18" s="8">
        <v>505</v>
      </c>
      <c r="J18" s="8">
        <f t="shared" si="0"/>
        <v>47470</v>
      </c>
      <c r="K18" s="5" t="s">
        <v>11</v>
      </c>
    </row>
    <row r="19" spans="1:11" x14ac:dyDescent="0.25">
      <c r="A19" s="13"/>
      <c r="B19" s="4">
        <v>40978</v>
      </c>
      <c r="C19" s="5">
        <v>5057</v>
      </c>
      <c r="D19" s="5">
        <v>40905</v>
      </c>
      <c r="E19" s="5" t="s">
        <v>65</v>
      </c>
      <c r="F19" s="5" t="s">
        <v>114</v>
      </c>
      <c r="G19" s="10">
        <v>504</v>
      </c>
      <c r="H19" s="11">
        <v>7</v>
      </c>
      <c r="I19" s="8">
        <v>505</v>
      </c>
      <c r="J19" s="8">
        <f t="shared" si="0"/>
        <v>254520</v>
      </c>
      <c r="K19" s="5" t="s">
        <v>11</v>
      </c>
    </row>
    <row r="20" spans="1:11" x14ac:dyDescent="0.25">
      <c r="A20" s="13"/>
      <c r="B20" s="4">
        <v>40978</v>
      </c>
      <c r="C20" s="5">
        <v>5058</v>
      </c>
      <c r="D20" s="5">
        <v>40908</v>
      </c>
      <c r="E20" s="5" t="s">
        <v>115</v>
      </c>
      <c r="F20" s="5" t="s">
        <v>88</v>
      </c>
      <c r="G20" s="10">
        <v>55</v>
      </c>
      <c r="H20" s="11">
        <v>1</v>
      </c>
      <c r="I20" s="8">
        <v>505</v>
      </c>
      <c r="J20" s="8">
        <f>G20*I20</f>
        <v>27775</v>
      </c>
      <c r="K20" s="5" t="s">
        <v>12</v>
      </c>
    </row>
    <row r="21" spans="1:11" x14ac:dyDescent="0.25">
      <c r="A21" s="13"/>
      <c r="B21" s="4">
        <v>40978</v>
      </c>
      <c r="C21" s="5">
        <v>5059</v>
      </c>
      <c r="D21" s="5">
        <v>40917</v>
      </c>
      <c r="E21" s="5" t="s">
        <v>116</v>
      </c>
      <c r="F21" s="5" t="s">
        <v>117</v>
      </c>
      <c r="G21" s="10">
        <v>120</v>
      </c>
      <c r="H21" s="11">
        <v>2</v>
      </c>
      <c r="I21" s="8">
        <v>505</v>
      </c>
      <c r="J21" s="8">
        <f t="shared" si="0"/>
        <v>60600</v>
      </c>
      <c r="K21" s="5" t="s">
        <v>10</v>
      </c>
    </row>
    <row r="22" spans="1:11" x14ac:dyDescent="0.25">
      <c r="A22" s="13"/>
      <c r="B22" s="4">
        <v>40991</v>
      </c>
      <c r="C22" s="5">
        <v>5060</v>
      </c>
      <c r="D22" s="5">
        <v>41089</v>
      </c>
      <c r="E22" s="5" t="s">
        <v>65</v>
      </c>
      <c r="F22" s="5" t="s">
        <v>111</v>
      </c>
      <c r="G22" s="10">
        <v>252</v>
      </c>
      <c r="H22" s="11">
        <v>3</v>
      </c>
      <c r="I22" s="8">
        <v>505</v>
      </c>
      <c r="J22" s="8">
        <f t="shared" si="0"/>
        <v>127260</v>
      </c>
      <c r="K22" s="5" t="s">
        <v>12</v>
      </c>
    </row>
    <row r="23" spans="1:11" x14ac:dyDescent="0.25">
      <c r="A23" s="13"/>
      <c r="B23" s="4">
        <v>40980</v>
      </c>
      <c r="C23" s="5">
        <v>5061</v>
      </c>
      <c r="D23" s="5">
        <v>40933</v>
      </c>
      <c r="E23" s="5" t="s">
        <v>118</v>
      </c>
      <c r="F23" s="5" t="s">
        <v>76</v>
      </c>
      <c r="G23" s="10">
        <v>340</v>
      </c>
      <c r="H23" s="11">
        <v>8</v>
      </c>
      <c r="I23" s="8">
        <v>505</v>
      </c>
      <c r="J23" s="8">
        <f>G23*I23</f>
        <v>171700</v>
      </c>
      <c r="K23" s="5" t="s">
        <v>10</v>
      </c>
    </row>
    <row r="24" spans="1:11" x14ac:dyDescent="0.25">
      <c r="A24" s="13"/>
      <c r="B24" s="4">
        <v>40981</v>
      </c>
      <c r="C24" s="5">
        <v>5062</v>
      </c>
      <c r="D24" s="5">
        <v>40938</v>
      </c>
      <c r="E24" s="5" t="s">
        <v>16</v>
      </c>
      <c r="F24" s="5" t="s">
        <v>119</v>
      </c>
      <c r="G24" s="10">
        <v>464</v>
      </c>
      <c r="H24" s="11">
        <v>8</v>
      </c>
      <c r="I24" s="8">
        <v>505</v>
      </c>
      <c r="J24" s="8">
        <f t="shared" si="0"/>
        <v>234320</v>
      </c>
      <c r="K24" s="5" t="s">
        <v>10</v>
      </c>
    </row>
    <row r="25" spans="1:11" x14ac:dyDescent="0.25">
      <c r="A25" s="13"/>
      <c r="B25" s="34"/>
      <c r="C25" s="35">
        <v>5063</v>
      </c>
      <c r="D25" s="35"/>
      <c r="E25" s="35" t="s">
        <v>56</v>
      </c>
      <c r="F25" s="35" t="s">
        <v>93</v>
      </c>
      <c r="G25" s="36"/>
      <c r="H25" s="37"/>
      <c r="I25" s="38">
        <v>505</v>
      </c>
      <c r="J25" s="38">
        <f t="shared" ref="J25" si="1">G25*I25</f>
        <v>0</v>
      </c>
      <c r="K25" s="35"/>
    </row>
    <row r="26" spans="1:11" x14ac:dyDescent="0.25">
      <c r="A26" s="13"/>
      <c r="B26" s="4">
        <v>40983</v>
      </c>
      <c r="C26" s="5">
        <v>5064</v>
      </c>
      <c r="D26" s="5">
        <v>40950</v>
      </c>
      <c r="E26" s="5" t="s">
        <v>82</v>
      </c>
      <c r="F26" s="5" t="s">
        <v>120</v>
      </c>
      <c r="G26" s="10">
        <v>265</v>
      </c>
      <c r="H26" s="11">
        <v>6</v>
      </c>
      <c r="I26" s="8">
        <v>505</v>
      </c>
      <c r="J26" s="8">
        <f t="shared" si="0"/>
        <v>133825</v>
      </c>
      <c r="K26" s="5" t="s">
        <v>10</v>
      </c>
    </row>
    <row r="27" spans="1:11" x14ac:dyDescent="0.25">
      <c r="A27" s="13"/>
      <c r="B27" s="4">
        <v>40984</v>
      </c>
      <c r="C27" s="5">
        <v>5065</v>
      </c>
      <c r="D27" s="5">
        <v>40957</v>
      </c>
      <c r="E27" s="5" t="s">
        <v>65</v>
      </c>
      <c r="F27" s="5" t="s">
        <v>55</v>
      </c>
      <c r="G27" s="10">
        <v>168</v>
      </c>
      <c r="H27" s="11">
        <v>2</v>
      </c>
      <c r="I27" s="8">
        <v>505</v>
      </c>
      <c r="J27" s="8">
        <f t="shared" si="0"/>
        <v>84840</v>
      </c>
      <c r="K27" s="5" t="s">
        <v>121</v>
      </c>
    </row>
    <row r="28" spans="1:11" x14ac:dyDescent="0.25">
      <c r="A28" s="13"/>
      <c r="B28" s="39">
        <v>40984</v>
      </c>
      <c r="C28" s="9">
        <v>5066</v>
      </c>
      <c r="D28" s="9">
        <v>40958</v>
      </c>
      <c r="E28" s="9" t="s">
        <v>26</v>
      </c>
      <c r="F28" s="9" t="s">
        <v>122</v>
      </c>
      <c r="G28" s="6">
        <v>378</v>
      </c>
      <c r="H28" s="7">
        <v>2</v>
      </c>
      <c r="I28" s="8">
        <v>505</v>
      </c>
      <c r="J28" s="8">
        <f t="shared" si="0"/>
        <v>190890</v>
      </c>
      <c r="K28" s="9" t="s">
        <v>121</v>
      </c>
    </row>
    <row r="29" spans="1:11" x14ac:dyDescent="0.25">
      <c r="A29" s="13"/>
      <c r="B29" s="39">
        <v>40984</v>
      </c>
      <c r="C29" s="9">
        <v>5067</v>
      </c>
      <c r="D29" s="9">
        <v>40959</v>
      </c>
      <c r="E29" s="9" t="s">
        <v>65</v>
      </c>
      <c r="F29" s="9" t="s">
        <v>123</v>
      </c>
      <c r="G29" s="6">
        <v>148</v>
      </c>
      <c r="H29" s="7">
        <v>2</v>
      </c>
      <c r="I29" s="8">
        <v>505</v>
      </c>
      <c r="J29" s="8">
        <f t="shared" si="0"/>
        <v>74740</v>
      </c>
      <c r="K29" s="9" t="s">
        <v>121</v>
      </c>
    </row>
    <row r="30" spans="1:11" x14ac:dyDescent="0.25">
      <c r="A30" s="13"/>
      <c r="B30" s="39">
        <v>40984</v>
      </c>
      <c r="C30" s="9">
        <v>5068</v>
      </c>
      <c r="D30" s="9">
        <v>40966</v>
      </c>
      <c r="E30" s="9" t="s">
        <v>16</v>
      </c>
      <c r="F30" s="9" t="s">
        <v>119</v>
      </c>
      <c r="G30" s="6">
        <v>130</v>
      </c>
      <c r="H30" s="7">
        <v>2</v>
      </c>
      <c r="I30" s="8">
        <v>505</v>
      </c>
      <c r="J30" s="8">
        <f t="shared" si="0"/>
        <v>65650</v>
      </c>
      <c r="K30" s="9" t="s">
        <v>12</v>
      </c>
    </row>
    <row r="31" spans="1:11" x14ac:dyDescent="0.25">
      <c r="A31" s="13"/>
      <c r="B31" s="39">
        <v>40985</v>
      </c>
      <c r="C31" s="9">
        <v>5069</v>
      </c>
      <c r="D31" s="9">
        <v>40968</v>
      </c>
      <c r="E31" s="9" t="s">
        <v>13</v>
      </c>
      <c r="F31" s="9" t="s">
        <v>110</v>
      </c>
      <c r="G31" s="6">
        <v>62</v>
      </c>
      <c r="H31" s="7">
        <v>2</v>
      </c>
      <c r="I31" s="8">
        <v>505</v>
      </c>
      <c r="J31" s="8">
        <f t="shared" si="0"/>
        <v>31310</v>
      </c>
      <c r="K31" s="9" t="s">
        <v>11</v>
      </c>
    </row>
    <row r="32" spans="1:11" x14ac:dyDescent="0.25">
      <c r="A32" s="13"/>
      <c r="B32" s="39">
        <v>40986</v>
      </c>
      <c r="C32" s="9">
        <v>5070</v>
      </c>
      <c r="D32" s="9">
        <v>40981</v>
      </c>
      <c r="E32" s="9" t="s">
        <v>13</v>
      </c>
      <c r="F32" s="9" t="s">
        <v>110</v>
      </c>
      <c r="G32" s="6">
        <v>225</v>
      </c>
      <c r="H32" s="7">
        <v>9</v>
      </c>
      <c r="I32" s="8">
        <v>505</v>
      </c>
      <c r="J32" s="8">
        <f t="shared" si="0"/>
        <v>113625</v>
      </c>
      <c r="K32" s="9" t="s">
        <v>12</v>
      </c>
    </row>
    <row r="33" spans="1:13" x14ac:dyDescent="0.25">
      <c r="A33" s="13"/>
      <c r="B33" s="39">
        <v>40987</v>
      </c>
      <c r="C33" s="9">
        <v>5071</v>
      </c>
      <c r="D33" s="9">
        <v>40991</v>
      </c>
      <c r="E33" s="9" t="s">
        <v>37</v>
      </c>
      <c r="F33" s="9" t="s">
        <v>124</v>
      </c>
      <c r="G33" s="6">
        <v>404</v>
      </c>
      <c r="H33" s="7">
        <v>2</v>
      </c>
      <c r="I33" s="8">
        <v>505</v>
      </c>
      <c r="J33" s="8">
        <f t="shared" si="0"/>
        <v>204020</v>
      </c>
      <c r="K33" s="9" t="s">
        <v>10</v>
      </c>
      <c r="L33" s="14"/>
    </row>
    <row r="34" spans="1:13" x14ac:dyDescent="0.25">
      <c r="A34" s="13"/>
      <c r="B34" s="39">
        <v>40987</v>
      </c>
      <c r="C34" s="9">
        <v>5072</v>
      </c>
      <c r="D34" s="9">
        <v>40999</v>
      </c>
      <c r="E34" s="9" t="s">
        <v>37</v>
      </c>
      <c r="F34" s="9" t="s">
        <v>113</v>
      </c>
      <c r="G34" s="6">
        <v>98</v>
      </c>
      <c r="H34" s="7">
        <v>2</v>
      </c>
      <c r="I34" s="8">
        <v>505</v>
      </c>
      <c r="J34" s="8">
        <f t="shared" si="0"/>
        <v>49490</v>
      </c>
      <c r="K34" s="9" t="s">
        <v>10</v>
      </c>
      <c r="L34" s="14"/>
    </row>
    <row r="35" spans="1:13" x14ac:dyDescent="0.25">
      <c r="A35" s="13"/>
      <c r="B35" s="39">
        <v>40988</v>
      </c>
      <c r="C35" s="9">
        <v>5073</v>
      </c>
      <c r="D35" s="9">
        <v>41005</v>
      </c>
      <c r="E35" s="9" t="s">
        <v>37</v>
      </c>
      <c r="F35" s="9" t="s">
        <v>122</v>
      </c>
      <c r="G35" s="6">
        <v>332</v>
      </c>
      <c r="H35" s="7">
        <v>2</v>
      </c>
      <c r="I35" s="8">
        <v>505</v>
      </c>
      <c r="J35" s="8">
        <f t="shared" si="0"/>
        <v>167660</v>
      </c>
      <c r="K35" s="9" t="s">
        <v>10</v>
      </c>
      <c r="L35" s="14"/>
    </row>
    <row r="36" spans="1:13" x14ac:dyDescent="0.25">
      <c r="A36" s="13"/>
      <c r="B36" s="39">
        <v>40989</v>
      </c>
      <c r="C36" s="9">
        <v>5074</v>
      </c>
      <c r="D36" s="9">
        <v>41028</v>
      </c>
      <c r="E36" s="9" t="s">
        <v>65</v>
      </c>
      <c r="F36" s="9" t="s">
        <v>55</v>
      </c>
      <c r="G36" s="6">
        <v>168</v>
      </c>
      <c r="H36" s="7">
        <v>2</v>
      </c>
      <c r="I36" s="8">
        <v>505</v>
      </c>
      <c r="J36" s="8">
        <f t="shared" si="0"/>
        <v>84840</v>
      </c>
      <c r="K36" s="9" t="s">
        <v>121</v>
      </c>
      <c r="L36" s="14"/>
    </row>
    <row r="37" spans="1:13" x14ac:dyDescent="0.25">
      <c r="A37" s="13"/>
      <c r="B37" s="39">
        <v>40989</v>
      </c>
      <c r="C37" s="9">
        <v>5075</v>
      </c>
      <c r="D37" s="9">
        <v>41029</v>
      </c>
      <c r="E37" s="9" t="s">
        <v>26</v>
      </c>
      <c r="F37" s="9" t="s">
        <v>125</v>
      </c>
      <c r="G37" s="6">
        <v>332</v>
      </c>
      <c r="H37" s="7">
        <v>2</v>
      </c>
      <c r="I37" s="8">
        <v>505</v>
      </c>
      <c r="J37" s="8">
        <f t="shared" si="0"/>
        <v>167660</v>
      </c>
      <c r="K37" s="9" t="s">
        <v>121</v>
      </c>
    </row>
    <row r="38" spans="1:13" x14ac:dyDescent="0.25">
      <c r="A38" s="13"/>
      <c r="B38" s="39">
        <v>40990</v>
      </c>
      <c r="C38" s="9">
        <v>5076</v>
      </c>
      <c r="D38" s="9">
        <v>41040</v>
      </c>
      <c r="E38" s="9" t="s">
        <v>65</v>
      </c>
      <c r="F38" s="9" t="s">
        <v>55</v>
      </c>
      <c r="G38" s="6">
        <v>84</v>
      </c>
      <c r="H38" s="7">
        <v>1</v>
      </c>
      <c r="I38" s="8">
        <v>505</v>
      </c>
      <c r="J38" s="8">
        <f t="shared" si="0"/>
        <v>42420</v>
      </c>
      <c r="K38" s="9" t="s">
        <v>10</v>
      </c>
    </row>
    <row r="39" spans="1:13" x14ac:dyDescent="0.25">
      <c r="A39" s="13"/>
      <c r="B39" s="39">
        <v>40990</v>
      </c>
      <c r="C39" s="9">
        <v>5077</v>
      </c>
      <c r="D39" s="9">
        <v>41045</v>
      </c>
      <c r="E39" s="9" t="s">
        <v>37</v>
      </c>
      <c r="F39" s="9" t="s">
        <v>126</v>
      </c>
      <c r="G39" s="6">
        <v>296</v>
      </c>
      <c r="H39" s="7">
        <v>2</v>
      </c>
      <c r="I39" s="8">
        <v>505</v>
      </c>
      <c r="J39" s="8">
        <f t="shared" si="0"/>
        <v>149480</v>
      </c>
      <c r="K39" s="9" t="s">
        <v>10</v>
      </c>
    </row>
    <row r="40" spans="1:13" x14ac:dyDescent="0.25">
      <c r="A40" s="13"/>
      <c r="B40" s="39">
        <v>40990</v>
      </c>
      <c r="C40" s="9">
        <v>5078</v>
      </c>
      <c r="D40" s="9">
        <v>41048</v>
      </c>
      <c r="E40" s="9" t="s">
        <v>16</v>
      </c>
      <c r="F40" s="9" t="s">
        <v>21</v>
      </c>
      <c r="G40" s="6">
        <v>80</v>
      </c>
      <c r="H40" s="7">
        <v>1</v>
      </c>
      <c r="I40" s="8">
        <v>505</v>
      </c>
      <c r="J40" s="8">
        <f t="shared" si="0"/>
        <v>40400</v>
      </c>
      <c r="K40" s="9" t="s">
        <v>121</v>
      </c>
      <c r="L40" s="14"/>
      <c r="M40" s="14"/>
    </row>
    <row r="41" spans="1:13" x14ac:dyDescent="0.25">
      <c r="A41" s="13"/>
      <c r="B41" s="39">
        <v>40991</v>
      </c>
      <c r="C41" s="9">
        <v>5079</v>
      </c>
      <c r="D41" s="9">
        <v>41072</v>
      </c>
      <c r="E41" s="9" t="s">
        <v>14</v>
      </c>
      <c r="F41" s="9" t="s">
        <v>71</v>
      </c>
      <c r="G41" s="6">
        <v>50</v>
      </c>
      <c r="H41" s="7">
        <v>2</v>
      </c>
      <c r="I41" s="8">
        <v>505</v>
      </c>
      <c r="J41" s="8">
        <f t="shared" si="0"/>
        <v>25250</v>
      </c>
      <c r="K41" s="9" t="s">
        <v>121</v>
      </c>
      <c r="L41" s="14"/>
      <c r="M41" s="14"/>
    </row>
    <row r="42" spans="1:13" x14ac:dyDescent="0.25">
      <c r="A42" s="13"/>
      <c r="B42" s="4">
        <v>40991</v>
      </c>
      <c r="C42" s="5">
        <v>5080</v>
      </c>
      <c r="D42" s="5">
        <v>41074</v>
      </c>
      <c r="E42" s="5" t="s">
        <v>65</v>
      </c>
      <c r="F42" s="5" t="s">
        <v>55</v>
      </c>
      <c r="G42" s="10">
        <v>106</v>
      </c>
      <c r="H42" s="11">
        <v>2</v>
      </c>
      <c r="I42" s="8">
        <v>505</v>
      </c>
      <c r="J42" s="8">
        <f t="shared" si="0"/>
        <v>53530</v>
      </c>
      <c r="K42" s="5" t="s">
        <v>121</v>
      </c>
      <c r="L42" s="14"/>
      <c r="M42" s="14"/>
    </row>
    <row r="43" spans="1:13" x14ac:dyDescent="0.25">
      <c r="A43" s="13"/>
      <c r="B43" s="39">
        <v>40992</v>
      </c>
      <c r="C43" s="9">
        <v>5081</v>
      </c>
      <c r="D43" s="5">
        <v>41085</v>
      </c>
      <c r="E43" s="5" t="s">
        <v>118</v>
      </c>
      <c r="F43" s="9" t="s">
        <v>76</v>
      </c>
      <c r="G43" s="6">
        <v>89</v>
      </c>
      <c r="H43" s="7">
        <v>2</v>
      </c>
      <c r="I43" s="8">
        <v>505</v>
      </c>
      <c r="J43" s="8">
        <f t="shared" si="0"/>
        <v>44945</v>
      </c>
      <c r="K43" s="9" t="s">
        <v>17</v>
      </c>
      <c r="L43" s="14"/>
      <c r="M43" s="14"/>
    </row>
    <row r="44" spans="1:13" x14ac:dyDescent="0.25">
      <c r="A44" s="13"/>
      <c r="B44" s="39">
        <v>40992</v>
      </c>
      <c r="C44" s="9">
        <v>5082</v>
      </c>
      <c r="D44" s="9">
        <v>41091</v>
      </c>
      <c r="E44" s="9" t="s">
        <v>96</v>
      </c>
      <c r="F44" s="9" t="s">
        <v>120</v>
      </c>
      <c r="G44" s="6">
        <v>80</v>
      </c>
      <c r="H44" s="7">
        <v>2</v>
      </c>
      <c r="I44" s="8">
        <v>505</v>
      </c>
      <c r="J44" s="8">
        <f t="shared" si="0"/>
        <v>40400</v>
      </c>
      <c r="K44" s="9" t="s">
        <v>12</v>
      </c>
      <c r="L44" s="14"/>
      <c r="M44" s="14"/>
    </row>
    <row r="45" spans="1:13" x14ac:dyDescent="0.25">
      <c r="A45" s="13"/>
      <c r="B45" s="39">
        <v>40993</v>
      </c>
      <c r="C45" s="9">
        <v>5083</v>
      </c>
      <c r="D45" s="9">
        <v>41131</v>
      </c>
      <c r="E45" s="9" t="s">
        <v>16</v>
      </c>
      <c r="F45" s="9" t="s">
        <v>119</v>
      </c>
      <c r="G45" s="6">
        <v>130</v>
      </c>
      <c r="H45" s="7">
        <v>2</v>
      </c>
      <c r="I45" s="8">
        <v>505</v>
      </c>
      <c r="J45" s="8">
        <f t="shared" si="0"/>
        <v>65650</v>
      </c>
      <c r="K45" s="9" t="s">
        <v>10</v>
      </c>
      <c r="L45" s="15"/>
      <c r="M45" s="14"/>
    </row>
    <row r="46" spans="1:13" x14ac:dyDescent="0.25">
      <c r="A46" s="13"/>
      <c r="B46" s="39">
        <v>40993</v>
      </c>
      <c r="C46" s="9">
        <v>5084</v>
      </c>
      <c r="D46" s="9">
        <v>41100</v>
      </c>
      <c r="E46" s="9" t="s">
        <v>127</v>
      </c>
      <c r="F46" s="9" t="s">
        <v>88</v>
      </c>
      <c r="G46" s="6">
        <v>150</v>
      </c>
      <c r="H46" s="7">
        <v>3</v>
      </c>
      <c r="I46" s="8">
        <v>505</v>
      </c>
      <c r="J46" s="8">
        <f t="shared" si="0"/>
        <v>75750</v>
      </c>
      <c r="K46" s="9" t="s">
        <v>121</v>
      </c>
      <c r="L46" s="14"/>
      <c r="M46" s="14"/>
    </row>
    <row r="47" spans="1:13" x14ac:dyDescent="0.25">
      <c r="A47" s="13"/>
      <c r="B47" s="39">
        <v>40993</v>
      </c>
      <c r="C47" s="9">
        <v>5085</v>
      </c>
      <c r="D47" s="9">
        <v>41100</v>
      </c>
      <c r="E47" s="9" t="s">
        <v>65</v>
      </c>
      <c r="F47" s="9" t="s">
        <v>55</v>
      </c>
      <c r="G47" s="6">
        <v>252</v>
      </c>
      <c r="H47" s="7">
        <v>3</v>
      </c>
      <c r="I47" s="8">
        <v>505</v>
      </c>
      <c r="J47" s="8">
        <f t="shared" si="0"/>
        <v>127260</v>
      </c>
      <c r="K47" s="9" t="s">
        <v>121</v>
      </c>
      <c r="L47" s="14"/>
      <c r="M47" s="14"/>
    </row>
    <row r="48" spans="1:13" x14ac:dyDescent="0.25">
      <c r="A48" s="13"/>
      <c r="B48" s="39">
        <v>40995</v>
      </c>
      <c r="C48" s="9">
        <v>5086</v>
      </c>
      <c r="D48" s="9">
        <v>41108</v>
      </c>
      <c r="E48" s="9" t="s">
        <v>37</v>
      </c>
      <c r="F48" s="9" t="s">
        <v>128</v>
      </c>
      <c r="G48" s="6">
        <v>165</v>
      </c>
      <c r="H48" s="7">
        <v>3</v>
      </c>
      <c r="I48" s="8">
        <v>505</v>
      </c>
      <c r="J48" s="8">
        <f t="shared" si="0"/>
        <v>83325</v>
      </c>
      <c r="K48" s="9" t="s">
        <v>11</v>
      </c>
      <c r="L48" s="14"/>
      <c r="M48" s="14"/>
    </row>
    <row r="49" spans="1:13" x14ac:dyDescent="0.25">
      <c r="A49" s="13"/>
      <c r="B49" s="39">
        <v>40994</v>
      </c>
      <c r="C49" s="9">
        <v>5087</v>
      </c>
      <c r="D49" s="9">
        <v>41110</v>
      </c>
      <c r="E49" s="9" t="s">
        <v>65</v>
      </c>
      <c r="F49" s="9" t="s">
        <v>111</v>
      </c>
      <c r="G49" s="6">
        <v>146</v>
      </c>
      <c r="H49" s="7">
        <v>2</v>
      </c>
      <c r="I49" s="8">
        <v>505</v>
      </c>
      <c r="J49" s="8">
        <f t="shared" si="0"/>
        <v>73730</v>
      </c>
      <c r="K49" s="9" t="s">
        <v>10</v>
      </c>
      <c r="L49" s="14"/>
      <c r="M49" s="14"/>
    </row>
    <row r="50" spans="1:13" x14ac:dyDescent="0.25">
      <c r="A50" s="13"/>
      <c r="B50" s="39">
        <v>40995</v>
      </c>
      <c r="C50" s="9">
        <v>5088</v>
      </c>
      <c r="D50" s="9">
        <v>41142</v>
      </c>
      <c r="E50" s="9" t="s">
        <v>37</v>
      </c>
      <c r="F50" s="9" t="s">
        <v>58</v>
      </c>
      <c r="G50" s="6">
        <v>100</v>
      </c>
      <c r="H50" s="7">
        <v>2</v>
      </c>
      <c r="I50" s="8">
        <v>505</v>
      </c>
      <c r="J50" s="8">
        <f t="shared" si="0"/>
        <v>50500</v>
      </c>
      <c r="K50" s="9" t="s">
        <v>12</v>
      </c>
      <c r="L50" s="14"/>
      <c r="M50" s="14"/>
    </row>
    <row r="51" spans="1:13" x14ac:dyDescent="0.25">
      <c r="A51" s="13"/>
      <c r="B51" s="34"/>
      <c r="C51" s="35">
        <v>5089</v>
      </c>
      <c r="D51" s="35"/>
      <c r="E51" s="35" t="s">
        <v>56</v>
      </c>
      <c r="F51" s="35" t="s">
        <v>93</v>
      </c>
      <c r="G51" s="36"/>
      <c r="H51" s="37"/>
      <c r="I51" s="38">
        <v>505</v>
      </c>
      <c r="J51" s="38">
        <f t="shared" si="0"/>
        <v>0</v>
      </c>
      <c r="K51" s="35"/>
      <c r="L51" s="14"/>
      <c r="M51" s="14"/>
    </row>
    <row r="52" spans="1:13" x14ac:dyDescent="0.25">
      <c r="A52" s="13"/>
      <c r="B52" s="39">
        <v>40995</v>
      </c>
      <c r="C52" s="9">
        <v>5090</v>
      </c>
      <c r="D52" s="9">
        <v>41193</v>
      </c>
      <c r="E52" s="9" t="s">
        <v>37</v>
      </c>
      <c r="F52" s="9" t="s">
        <v>58</v>
      </c>
      <c r="G52" s="6">
        <v>140</v>
      </c>
      <c r="H52" s="7" t="s">
        <v>129</v>
      </c>
      <c r="I52" s="8">
        <v>505</v>
      </c>
      <c r="J52" s="8">
        <f t="shared" si="0"/>
        <v>70700</v>
      </c>
      <c r="K52" s="9" t="s">
        <v>12</v>
      </c>
      <c r="L52" s="14"/>
      <c r="M52" s="14"/>
    </row>
    <row r="53" spans="1:13" x14ac:dyDescent="0.25">
      <c r="A53" s="13"/>
      <c r="B53" s="39">
        <v>40996</v>
      </c>
      <c r="C53" s="9">
        <v>5091</v>
      </c>
      <c r="D53" s="9">
        <v>41147</v>
      </c>
      <c r="E53" s="9" t="s">
        <v>130</v>
      </c>
      <c r="F53" s="9" t="s">
        <v>76</v>
      </c>
      <c r="G53" s="6">
        <v>80</v>
      </c>
      <c r="H53" s="7">
        <v>1</v>
      </c>
      <c r="I53" s="8">
        <v>505</v>
      </c>
      <c r="J53" s="8">
        <f t="shared" si="0"/>
        <v>40400</v>
      </c>
      <c r="K53" s="9" t="s">
        <v>12</v>
      </c>
      <c r="L53" s="14"/>
      <c r="M53" s="14"/>
    </row>
    <row r="54" spans="1:13" x14ac:dyDescent="0.25">
      <c r="A54" s="13"/>
      <c r="B54" s="39">
        <v>40997</v>
      </c>
      <c r="C54" s="9">
        <v>5092</v>
      </c>
      <c r="D54" s="9">
        <v>41160</v>
      </c>
      <c r="E54" s="9" t="s">
        <v>16</v>
      </c>
      <c r="F54" s="9" t="s">
        <v>21</v>
      </c>
      <c r="G54" s="6">
        <v>180</v>
      </c>
      <c r="H54" s="7">
        <v>2</v>
      </c>
      <c r="I54" s="8">
        <v>505</v>
      </c>
      <c r="J54" s="8">
        <f t="shared" si="0"/>
        <v>90900</v>
      </c>
      <c r="K54" s="9" t="s">
        <v>17</v>
      </c>
      <c r="L54" s="14"/>
      <c r="M54" s="14"/>
    </row>
    <row r="55" spans="1:13" x14ac:dyDescent="0.25">
      <c r="A55" s="13"/>
      <c r="B55" s="39">
        <v>40997</v>
      </c>
      <c r="C55" s="9">
        <v>5093</v>
      </c>
      <c r="D55" s="9">
        <v>41166</v>
      </c>
      <c r="E55" s="9" t="s">
        <v>130</v>
      </c>
      <c r="F55" s="9" t="s">
        <v>76</v>
      </c>
      <c r="G55" s="6">
        <v>99</v>
      </c>
      <c r="H55" s="7">
        <v>2</v>
      </c>
      <c r="I55" s="8">
        <v>505</v>
      </c>
      <c r="J55" s="8">
        <f t="shared" si="0"/>
        <v>49995</v>
      </c>
      <c r="K55" s="9" t="s">
        <v>10</v>
      </c>
      <c r="L55" s="14"/>
      <c r="M55" s="14"/>
    </row>
    <row r="56" spans="1:13" x14ac:dyDescent="0.25">
      <c r="A56" s="13"/>
      <c r="B56" s="39">
        <v>40997</v>
      </c>
      <c r="C56" s="9">
        <v>5094</v>
      </c>
      <c r="D56" s="9">
        <v>41162</v>
      </c>
      <c r="E56" s="9" t="s">
        <v>37</v>
      </c>
      <c r="F56" s="9" t="s">
        <v>113</v>
      </c>
      <c r="G56" s="6">
        <v>49</v>
      </c>
      <c r="H56" s="7">
        <v>1</v>
      </c>
      <c r="I56" s="8">
        <v>505</v>
      </c>
      <c r="J56" s="8">
        <f t="shared" si="0"/>
        <v>24745</v>
      </c>
      <c r="K56" s="9" t="s">
        <v>131</v>
      </c>
      <c r="L56" s="14"/>
      <c r="M56" s="14"/>
    </row>
    <row r="57" spans="1:13" x14ac:dyDescent="0.25">
      <c r="A57" s="13"/>
      <c r="B57" s="39">
        <v>40997</v>
      </c>
      <c r="C57" s="9">
        <v>5095</v>
      </c>
      <c r="D57" s="9">
        <v>41168</v>
      </c>
      <c r="E57" s="9" t="s">
        <v>26</v>
      </c>
      <c r="F57" s="9" t="s">
        <v>128</v>
      </c>
      <c r="G57" s="6">
        <v>110</v>
      </c>
      <c r="H57" s="7">
        <v>2</v>
      </c>
      <c r="I57" s="8">
        <v>505</v>
      </c>
      <c r="J57" s="8">
        <f t="shared" si="0"/>
        <v>55550</v>
      </c>
      <c r="K57" s="9" t="s">
        <v>121</v>
      </c>
      <c r="L57" s="14"/>
      <c r="M57" s="14"/>
    </row>
    <row r="58" spans="1:13" x14ac:dyDescent="0.25">
      <c r="A58" s="13"/>
      <c r="B58" s="39">
        <v>40998</v>
      </c>
      <c r="C58" s="9">
        <v>5096</v>
      </c>
      <c r="D58" s="9">
        <v>41171</v>
      </c>
      <c r="E58" s="9" t="s">
        <v>16</v>
      </c>
      <c r="F58" s="9" t="s">
        <v>21</v>
      </c>
      <c r="G58" s="6">
        <v>162</v>
      </c>
      <c r="H58" s="7">
        <v>2</v>
      </c>
      <c r="I58" s="8">
        <v>505</v>
      </c>
      <c r="J58" s="8">
        <f t="shared" si="0"/>
        <v>81810</v>
      </c>
      <c r="K58" s="9" t="s">
        <v>11</v>
      </c>
      <c r="L58" s="14"/>
      <c r="M58" s="14"/>
    </row>
    <row r="59" spans="1:13" x14ac:dyDescent="0.25">
      <c r="A59" s="13"/>
      <c r="B59" s="39">
        <v>40998</v>
      </c>
      <c r="C59" s="9">
        <v>5097</v>
      </c>
      <c r="D59" s="9">
        <v>41171</v>
      </c>
      <c r="E59" s="9" t="s">
        <v>65</v>
      </c>
      <c r="F59" s="9" t="s">
        <v>85</v>
      </c>
      <c r="G59" s="6">
        <v>160</v>
      </c>
      <c r="H59" s="7">
        <v>2</v>
      </c>
      <c r="I59" s="8">
        <v>505</v>
      </c>
      <c r="J59" s="8">
        <f t="shared" si="0"/>
        <v>80800</v>
      </c>
      <c r="K59" s="9" t="s">
        <v>11</v>
      </c>
      <c r="L59" s="14"/>
      <c r="M59" s="14"/>
    </row>
    <row r="60" spans="1:13" x14ac:dyDescent="0.25">
      <c r="A60" s="13"/>
      <c r="B60" s="39">
        <v>40995</v>
      </c>
      <c r="C60" s="9">
        <v>5098</v>
      </c>
      <c r="D60" s="9">
        <v>41171</v>
      </c>
      <c r="E60" s="9" t="s">
        <v>37</v>
      </c>
      <c r="F60" s="9" t="s">
        <v>132</v>
      </c>
      <c r="G60" s="6">
        <v>112</v>
      </c>
      <c r="H60" s="7">
        <v>2</v>
      </c>
      <c r="I60" s="8">
        <v>505</v>
      </c>
      <c r="J60" s="8">
        <f t="shared" si="0"/>
        <v>56560</v>
      </c>
      <c r="K60" s="9" t="s">
        <v>133</v>
      </c>
      <c r="L60" s="14"/>
      <c r="M60" s="14"/>
    </row>
    <row r="61" spans="1:13" x14ac:dyDescent="0.25">
      <c r="A61" s="13"/>
      <c r="B61" s="39">
        <v>40998</v>
      </c>
      <c r="C61" s="9">
        <v>5099</v>
      </c>
      <c r="D61" s="9">
        <v>41204</v>
      </c>
      <c r="E61" s="9" t="s">
        <v>26</v>
      </c>
      <c r="F61" s="9" t="s">
        <v>72</v>
      </c>
      <c r="G61" s="6">
        <v>110</v>
      </c>
      <c r="H61" s="7">
        <v>2</v>
      </c>
      <c r="I61" s="8">
        <v>505</v>
      </c>
      <c r="J61" s="8">
        <f t="shared" si="0"/>
        <v>55550</v>
      </c>
      <c r="K61" s="9" t="s">
        <v>121</v>
      </c>
      <c r="L61" s="14"/>
      <c r="M61" s="14"/>
    </row>
    <row r="62" spans="1:13" x14ac:dyDescent="0.25">
      <c r="A62" s="13"/>
      <c r="B62" s="39">
        <v>40999</v>
      </c>
      <c r="C62" s="9">
        <v>5100</v>
      </c>
      <c r="D62" s="9">
        <v>41223</v>
      </c>
      <c r="E62" s="9" t="s">
        <v>65</v>
      </c>
      <c r="F62" s="9" t="s">
        <v>55</v>
      </c>
      <c r="G62" s="6">
        <v>205</v>
      </c>
      <c r="H62" s="7">
        <v>3</v>
      </c>
      <c r="I62" s="8">
        <v>505</v>
      </c>
      <c r="J62" s="8">
        <f t="shared" si="0"/>
        <v>103525</v>
      </c>
      <c r="K62" s="9" t="s">
        <v>12</v>
      </c>
      <c r="L62" s="14"/>
      <c r="M62" s="14"/>
    </row>
    <row r="63" spans="1:13" x14ac:dyDescent="0.25">
      <c r="A63" s="13"/>
      <c r="B63" s="39">
        <v>40999</v>
      </c>
      <c r="C63" s="9">
        <v>5151</v>
      </c>
      <c r="D63" s="9">
        <v>41227</v>
      </c>
      <c r="E63" s="9" t="s">
        <v>65</v>
      </c>
      <c r="F63" s="9" t="s">
        <v>85</v>
      </c>
      <c r="G63" s="6">
        <v>203</v>
      </c>
      <c r="H63" s="7" t="s">
        <v>134</v>
      </c>
      <c r="I63" s="8">
        <v>505</v>
      </c>
      <c r="J63" s="8">
        <f t="shared" si="0"/>
        <v>102515</v>
      </c>
      <c r="K63" s="9" t="s">
        <v>12</v>
      </c>
      <c r="L63" s="14"/>
      <c r="M63" s="14"/>
    </row>
    <row r="64" spans="1:13" x14ac:dyDescent="0.25">
      <c r="A64" s="13"/>
      <c r="B64" s="4">
        <v>40999</v>
      </c>
      <c r="C64" s="5">
        <v>5152</v>
      </c>
      <c r="D64" s="5">
        <v>41256</v>
      </c>
      <c r="E64" s="5" t="s">
        <v>65</v>
      </c>
      <c r="F64" s="5" t="s">
        <v>85</v>
      </c>
      <c r="G64" s="6">
        <v>165</v>
      </c>
      <c r="H64" s="7" t="s">
        <v>135</v>
      </c>
      <c r="I64" s="8">
        <v>505</v>
      </c>
      <c r="J64" s="8">
        <f t="shared" si="0"/>
        <v>83325</v>
      </c>
      <c r="K64" s="5" t="s">
        <v>12</v>
      </c>
    </row>
    <row r="65" spans="1:10" ht="15.75" thickBot="1" x14ac:dyDescent="0.3">
      <c r="A65" s="20"/>
      <c r="B65" s="21"/>
      <c r="C65" s="21"/>
      <c r="D65" s="22"/>
      <c r="E65" s="23"/>
      <c r="F65" s="23"/>
      <c r="G65" s="6">
        <f>SUM(G5:G64)</f>
        <v>10068</v>
      </c>
      <c r="H65" s="24"/>
      <c r="I65" s="25"/>
      <c r="J65" s="26">
        <f>SUM(J5:J64)</f>
        <v>5084340</v>
      </c>
    </row>
    <row r="66" spans="1:10" ht="15.75" thickBot="1" x14ac:dyDescent="0.3">
      <c r="A66" s="20"/>
      <c r="B66" s="21"/>
      <c r="D66" s="20"/>
      <c r="E66" s="20"/>
      <c r="F66" s="20"/>
    </row>
    <row r="67" spans="1:10" ht="15.75" x14ac:dyDescent="0.25">
      <c r="A67" s="20"/>
      <c r="F67" s="28" t="s">
        <v>22</v>
      </c>
    </row>
    <row r="68" spans="1:10" ht="19.5" thickBot="1" x14ac:dyDescent="0.35">
      <c r="A68" s="20"/>
      <c r="F68" s="29"/>
      <c r="I68" s="30" t="s">
        <v>23</v>
      </c>
      <c r="J68" s="30" t="s">
        <v>24</v>
      </c>
    </row>
    <row r="69" spans="1:10" ht="15.75" thickBot="1" x14ac:dyDescent="0.3">
      <c r="A69" s="20"/>
      <c r="F69" s="29"/>
      <c r="I69" s="31">
        <f>G65*7%/3</f>
        <v>234.92000000000004</v>
      </c>
      <c r="J69" s="32">
        <f>J65*3%/5</f>
        <v>30506.039999999997</v>
      </c>
    </row>
    <row r="70" spans="1:10" ht="15.75" thickBot="1" x14ac:dyDescent="0.3">
      <c r="A70" s="20"/>
      <c r="F70" s="33"/>
    </row>
  </sheetData>
  <mergeCells count="1">
    <mergeCell ref="B3:K3"/>
  </mergeCell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7"/>
  <sheetViews>
    <sheetView topLeftCell="A14" workbookViewId="0">
      <selection activeCell="J32" sqref="J32"/>
    </sheetView>
  </sheetViews>
  <sheetFormatPr baseColWidth="10" defaultRowHeight="15" x14ac:dyDescent="0.25"/>
  <cols>
    <col min="1" max="1" width="11.42578125" style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36" style="1" customWidth="1"/>
    <col min="7" max="7" width="11.42578125" style="1"/>
    <col min="8" max="8" width="11.42578125" style="27"/>
    <col min="9" max="9" width="12.7109375" style="1" customWidth="1"/>
    <col min="10" max="10" width="13" style="1" bestFit="1" customWidth="1"/>
    <col min="11" max="11" width="13.42578125" style="1" customWidth="1"/>
    <col min="12" max="16384" width="11.42578125" style="1"/>
  </cols>
  <sheetData>
    <row r="3" spans="2:11" ht="18.75" x14ac:dyDescent="0.3">
      <c r="B3" s="127" t="s">
        <v>136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41000</v>
      </c>
      <c r="C5" s="5">
        <v>5153</v>
      </c>
      <c r="D5" s="5">
        <v>41230</v>
      </c>
      <c r="E5" s="5" t="s">
        <v>137</v>
      </c>
      <c r="F5" s="5" t="s">
        <v>119</v>
      </c>
      <c r="G5" s="6">
        <v>160</v>
      </c>
      <c r="H5" s="7">
        <v>2</v>
      </c>
      <c r="I5" s="8">
        <v>505</v>
      </c>
      <c r="J5" s="8">
        <f t="shared" ref="J5:J31" si="0">G5*I5</f>
        <v>80800</v>
      </c>
      <c r="K5" s="5" t="s">
        <v>10</v>
      </c>
    </row>
    <row r="6" spans="2:11" x14ac:dyDescent="0.25">
      <c r="B6" s="34"/>
      <c r="C6" s="35">
        <v>5154</v>
      </c>
      <c r="D6" s="35"/>
      <c r="E6" s="35" t="s">
        <v>93</v>
      </c>
      <c r="F6" s="35" t="s">
        <v>56</v>
      </c>
      <c r="G6" s="36"/>
      <c r="H6" s="37"/>
      <c r="I6" s="38">
        <v>505</v>
      </c>
      <c r="J6" s="38">
        <f t="shared" si="0"/>
        <v>0</v>
      </c>
      <c r="K6" s="35"/>
    </row>
    <row r="7" spans="2:11" x14ac:dyDescent="0.25">
      <c r="B7" s="4">
        <v>41000</v>
      </c>
      <c r="C7" s="5">
        <v>5155</v>
      </c>
      <c r="D7" s="5">
        <v>41241</v>
      </c>
      <c r="E7" s="5" t="s">
        <v>137</v>
      </c>
      <c r="F7" s="5" t="s">
        <v>21</v>
      </c>
      <c r="G7" s="10">
        <v>270</v>
      </c>
      <c r="H7" s="11">
        <v>3</v>
      </c>
      <c r="I7" s="8">
        <v>505</v>
      </c>
      <c r="J7" s="8">
        <f t="shared" si="0"/>
        <v>136350</v>
      </c>
      <c r="K7" s="5" t="s">
        <v>10</v>
      </c>
    </row>
    <row r="8" spans="2:11" x14ac:dyDescent="0.25">
      <c r="B8" s="4">
        <v>41001</v>
      </c>
      <c r="C8" s="5">
        <v>5156</v>
      </c>
      <c r="D8" s="5">
        <v>41236</v>
      </c>
      <c r="E8" s="5" t="s">
        <v>137</v>
      </c>
      <c r="F8" s="5" t="s">
        <v>21</v>
      </c>
      <c r="G8" s="6">
        <v>180</v>
      </c>
      <c r="H8" s="7">
        <v>2</v>
      </c>
      <c r="I8" s="8">
        <v>505</v>
      </c>
      <c r="J8" s="8">
        <f t="shared" si="0"/>
        <v>90900</v>
      </c>
      <c r="K8" s="9" t="s">
        <v>11</v>
      </c>
    </row>
    <row r="9" spans="2:11" x14ac:dyDescent="0.25">
      <c r="B9" s="4">
        <v>41000</v>
      </c>
      <c r="C9" s="5">
        <v>5157</v>
      </c>
      <c r="D9" s="5">
        <v>41238</v>
      </c>
      <c r="E9" s="5" t="s">
        <v>138</v>
      </c>
      <c r="F9" s="5" t="s">
        <v>139</v>
      </c>
      <c r="G9" s="6">
        <v>170</v>
      </c>
      <c r="H9" s="7">
        <v>2</v>
      </c>
      <c r="I9" s="8">
        <v>505</v>
      </c>
      <c r="J9" s="8">
        <f t="shared" si="0"/>
        <v>85850</v>
      </c>
      <c r="K9" s="9" t="s">
        <v>11</v>
      </c>
    </row>
    <row r="10" spans="2:11" x14ac:dyDescent="0.25">
      <c r="B10" s="4">
        <v>41002</v>
      </c>
      <c r="C10" s="5">
        <v>5158</v>
      </c>
      <c r="D10" s="5">
        <v>41292</v>
      </c>
      <c r="E10" s="5" t="s">
        <v>138</v>
      </c>
      <c r="F10" s="5" t="s">
        <v>83</v>
      </c>
      <c r="G10" s="6">
        <v>100</v>
      </c>
      <c r="H10" s="7">
        <v>2</v>
      </c>
      <c r="I10" s="8">
        <v>505</v>
      </c>
      <c r="J10" s="8">
        <f t="shared" si="0"/>
        <v>50500</v>
      </c>
      <c r="K10" s="9" t="s">
        <v>10</v>
      </c>
    </row>
    <row r="11" spans="2:11" x14ac:dyDescent="0.25">
      <c r="B11" s="46">
        <v>41003</v>
      </c>
      <c r="C11" s="47">
        <v>5159</v>
      </c>
      <c r="D11" s="47">
        <v>41263</v>
      </c>
      <c r="E11" s="47" t="s">
        <v>138</v>
      </c>
      <c r="F11" s="47" t="s">
        <v>72</v>
      </c>
      <c r="G11" s="48">
        <v>159</v>
      </c>
      <c r="H11" s="49">
        <v>3</v>
      </c>
      <c r="I11" s="45">
        <v>505</v>
      </c>
      <c r="J11" s="45">
        <f t="shared" si="0"/>
        <v>80295</v>
      </c>
      <c r="K11" s="47" t="s">
        <v>11</v>
      </c>
    </row>
    <row r="12" spans="2:11" x14ac:dyDescent="0.25">
      <c r="B12" s="46">
        <v>41004</v>
      </c>
      <c r="C12" s="47">
        <v>5160</v>
      </c>
      <c r="D12" s="47">
        <v>41270</v>
      </c>
      <c r="E12" s="47" t="s">
        <v>137</v>
      </c>
      <c r="F12" s="47" t="s">
        <v>42</v>
      </c>
      <c r="G12" s="48">
        <v>180</v>
      </c>
      <c r="H12" s="49">
        <v>2</v>
      </c>
      <c r="I12" s="45">
        <v>505</v>
      </c>
      <c r="J12" s="45">
        <f t="shared" si="0"/>
        <v>90900</v>
      </c>
      <c r="K12" s="47" t="s">
        <v>17</v>
      </c>
    </row>
    <row r="13" spans="2:11" x14ac:dyDescent="0.25">
      <c r="B13" s="46">
        <v>41004</v>
      </c>
      <c r="C13" s="49">
        <v>5161</v>
      </c>
      <c r="D13" s="47">
        <v>41276</v>
      </c>
      <c r="E13" s="47" t="s">
        <v>138</v>
      </c>
      <c r="F13" s="47" t="s">
        <v>140</v>
      </c>
      <c r="G13" s="48">
        <v>118</v>
      </c>
      <c r="H13" s="49">
        <v>2</v>
      </c>
      <c r="I13" s="45">
        <v>505</v>
      </c>
      <c r="J13" s="45">
        <f t="shared" si="0"/>
        <v>59590</v>
      </c>
      <c r="K13" s="47" t="s">
        <v>10</v>
      </c>
    </row>
    <row r="14" spans="2:11" x14ac:dyDescent="0.25">
      <c r="B14" s="46">
        <v>41004</v>
      </c>
      <c r="C14" s="47">
        <v>5162</v>
      </c>
      <c r="D14" s="47">
        <v>41278</v>
      </c>
      <c r="E14" s="47" t="s">
        <v>97</v>
      </c>
      <c r="F14" s="47" t="s">
        <v>141</v>
      </c>
      <c r="G14" s="48">
        <v>124</v>
      </c>
      <c r="H14" s="49">
        <v>4</v>
      </c>
      <c r="I14" s="45">
        <v>505</v>
      </c>
      <c r="J14" s="45">
        <f t="shared" si="0"/>
        <v>62620</v>
      </c>
      <c r="K14" s="47" t="s">
        <v>121</v>
      </c>
    </row>
    <row r="15" spans="2:11" x14ac:dyDescent="0.25">
      <c r="B15" s="46">
        <v>41004</v>
      </c>
      <c r="C15" s="47">
        <v>5163</v>
      </c>
      <c r="D15" s="47">
        <v>41283</v>
      </c>
      <c r="E15" s="47" t="s">
        <v>137</v>
      </c>
      <c r="F15" s="47" t="s">
        <v>142</v>
      </c>
      <c r="G15" s="48">
        <v>98</v>
      </c>
      <c r="H15" s="49">
        <v>2</v>
      </c>
      <c r="I15" s="45">
        <v>505</v>
      </c>
      <c r="J15" s="45">
        <f t="shared" si="0"/>
        <v>49490</v>
      </c>
      <c r="K15" s="47" t="s">
        <v>121</v>
      </c>
    </row>
    <row r="16" spans="2:11" x14ac:dyDescent="0.25">
      <c r="B16" s="46">
        <v>41005</v>
      </c>
      <c r="C16" s="47">
        <v>5164</v>
      </c>
      <c r="D16" s="47">
        <v>41299</v>
      </c>
      <c r="E16" s="47" t="s">
        <v>137</v>
      </c>
      <c r="F16" s="47" t="s">
        <v>143</v>
      </c>
      <c r="G16" s="48">
        <v>125</v>
      </c>
      <c r="H16" s="49">
        <v>3</v>
      </c>
      <c r="I16" s="45">
        <v>505</v>
      </c>
      <c r="J16" s="45">
        <f t="shared" si="0"/>
        <v>63125</v>
      </c>
      <c r="K16" s="47" t="s">
        <v>133</v>
      </c>
    </row>
    <row r="17" spans="1:11" x14ac:dyDescent="0.25">
      <c r="B17" s="46">
        <v>41006</v>
      </c>
      <c r="C17" s="47">
        <v>5165</v>
      </c>
      <c r="D17" s="47">
        <v>41322</v>
      </c>
      <c r="E17" s="47" t="s">
        <v>144</v>
      </c>
      <c r="F17" s="47" t="s">
        <v>57</v>
      </c>
      <c r="G17" s="48">
        <v>236</v>
      </c>
      <c r="H17" s="49">
        <v>3</v>
      </c>
      <c r="I17" s="45">
        <v>505</v>
      </c>
      <c r="J17" s="45">
        <f t="shared" si="0"/>
        <v>119180</v>
      </c>
      <c r="K17" s="47" t="s">
        <v>10</v>
      </c>
    </row>
    <row r="18" spans="1:11" x14ac:dyDescent="0.25">
      <c r="B18" s="46">
        <v>41006</v>
      </c>
      <c r="C18" s="47">
        <v>5166</v>
      </c>
      <c r="D18" s="47">
        <v>41323</v>
      </c>
      <c r="E18" s="47" t="s">
        <v>138</v>
      </c>
      <c r="F18" s="50" t="s">
        <v>145</v>
      </c>
      <c r="G18" s="48">
        <v>90</v>
      </c>
      <c r="H18" s="49">
        <v>2</v>
      </c>
      <c r="I18" s="45">
        <v>505</v>
      </c>
      <c r="J18" s="45">
        <f t="shared" si="0"/>
        <v>45450</v>
      </c>
      <c r="K18" s="47" t="s">
        <v>10</v>
      </c>
    </row>
    <row r="19" spans="1:11" x14ac:dyDescent="0.25">
      <c r="A19" s="13"/>
      <c r="B19" s="46">
        <v>41007</v>
      </c>
      <c r="C19" s="47">
        <v>5167</v>
      </c>
      <c r="D19" s="47">
        <v>41330</v>
      </c>
      <c r="E19" s="47" t="s">
        <v>138</v>
      </c>
      <c r="F19" s="47" t="s">
        <v>83</v>
      </c>
      <c r="G19" s="48">
        <v>110</v>
      </c>
      <c r="H19" s="49">
        <v>2</v>
      </c>
      <c r="I19" s="45">
        <v>505</v>
      </c>
      <c r="J19" s="45">
        <f t="shared" si="0"/>
        <v>55550</v>
      </c>
      <c r="K19" s="47" t="s">
        <v>12</v>
      </c>
    </row>
    <row r="20" spans="1:11" x14ac:dyDescent="0.25">
      <c r="A20" s="13"/>
      <c r="B20" s="52"/>
      <c r="C20" s="53">
        <v>5168</v>
      </c>
      <c r="D20" s="53"/>
      <c r="E20" s="53" t="s">
        <v>93</v>
      </c>
      <c r="F20" s="53" t="s">
        <v>56</v>
      </c>
      <c r="G20" s="54"/>
      <c r="H20" s="55"/>
      <c r="I20" s="56">
        <v>505</v>
      </c>
      <c r="J20" s="56">
        <f>G20*I20</f>
        <v>0</v>
      </c>
      <c r="K20" s="53"/>
    </row>
    <row r="21" spans="1:11" x14ac:dyDescent="0.25">
      <c r="A21" s="13"/>
      <c r="B21" s="46">
        <v>41014</v>
      </c>
      <c r="C21" s="47">
        <v>5169</v>
      </c>
      <c r="D21" s="47">
        <v>41385</v>
      </c>
      <c r="E21" s="47" t="s">
        <v>146</v>
      </c>
      <c r="F21" s="47" t="s">
        <v>57</v>
      </c>
      <c r="G21" s="48">
        <v>106</v>
      </c>
      <c r="H21" s="49">
        <v>2</v>
      </c>
      <c r="I21" s="45">
        <v>505</v>
      </c>
      <c r="J21" s="45">
        <f t="shared" si="0"/>
        <v>53530</v>
      </c>
      <c r="K21" s="47" t="s">
        <v>11</v>
      </c>
    </row>
    <row r="22" spans="1:11" x14ac:dyDescent="0.25">
      <c r="A22" s="13"/>
      <c r="B22" s="46">
        <v>41014</v>
      </c>
      <c r="C22" s="47">
        <v>5170</v>
      </c>
      <c r="D22" s="47">
        <v>41391</v>
      </c>
      <c r="E22" s="47" t="s">
        <v>138</v>
      </c>
      <c r="F22" s="47" t="s">
        <v>147</v>
      </c>
      <c r="G22" s="48">
        <v>160</v>
      </c>
      <c r="H22" s="49">
        <v>2</v>
      </c>
      <c r="I22" s="45">
        <v>505</v>
      </c>
      <c r="J22" s="45">
        <f t="shared" si="0"/>
        <v>80800</v>
      </c>
      <c r="K22" s="47" t="s">
        <v>10</v>
      </c>
    </row>
    <row r="23" spans="1:11" x14ac:dyDescent="0.25">
      <c r="A23" s="13"/>
      <c r="B23" s="46">
        <v>41015</v>
      </c>
      <c r="C23" s="47">
        <v>5171</v>
      </c>
      <c r="D23" s="47">
        <v>41397</v>
      </c>
      <c r="E23" s="47" t="s">
        <v>148</v>
      </c>
      <c r="F23" s="47" t="s">
        <v>120</v>
      </c>
      <c r="G23" s="48">
        <v>45</v>
      </c>
      <c r="H23" s="49">
        <v>1</v>
      </c>
      <c r="I23" s="45">
        <v>505</v>
      </c>
      <c r="J23" s="45">
        <f>G23*I23</f>
        <v>22725</v>
      </c>
      <c r="K23" s="47" t="s">
        <v>11</v>
      </c>
    </row>
    <row r="24" spans="1:11" x14ac:dyDescent="0.25">
      <c r="A24" s="13"/>
      <c r="B24" s="46">
        <v>41016</v>
      </c>
      <c r="C24" s="47">
        <v>5172</v>
      </c>
      <c r="D24" s="47">
        <v>41399</v>
      </c>
      <c r="E24" s="47" t="s">
        <v>146</v>
      </c>
      <c r="F24" s="47" t="s">
        <v>57</v>
      </c>
      <c r="G24" s="48">
        <v>170</v>
      </c>
      <c r="H24" s="49">
        <v>2</v>
      </c>
      <c r="I24" s="45">
        <v>505</v>
      </c>
      <c r="J24" s="45">
        <f t="shared" si="0"/>
        <v>85850</v>
      </c>
      <c r="K24" s="47" t="s">
        <v>11</v>
      </c>
    </row>
    <row r="25" spans="1:11" x14ac:dyDescent="0.25">
      <c r="A25" s="13"/>
      <c r="B25" s="46">
        <v>41016</v>
      </c>
      <c r="C25" s="47">
        <v>5173</v>
      </c>
      <c r="D25" s="47">
        <v>41402</v>
      </c>
      <c r="E25" s="47" t="s">
        <v>26</v>
      </c>
      <c r="F25" s="47" t="s">
        <v>78</v>
      </c>
      <c r="G25" s="48">
        <v>98</v>
      </c>
      <c r="H25" s="49">
        <v>2</v>
      </c>
      <c r="I25" s="45">
        <v>505</v>
      </c>
      <c r="J25" s="45">
        <f t="shared" si="0"/>
        <v>49490</v>
      </c>
      <c r="K25" s="47" t="s">
        <v>121</v>
      </c>
    </row>
    <row r="26" spans="1:11" x14ac:dyDescent="0.25">
      <c r="A26" s="13"/>
      <c r="B26" s="46">
        <v>41016</v>
      </c>
      <c r="C26" s="47">
        <v>5174</v>
      </c>
      <c r="D26" s="47">
        <v>41402</v>
      </c>
      <c r="E26" s="47" t="s">
        <v>146</v>
      </c>
      <c r="F26" s="47" t="s">
        <v>57</v>
      </c>
      <c r="G26" s="48">
        <v>148</v>
      </c>
      <c r="H26" s="49">
        <v>2</v>
      </c>
      <c r="I26" s="45">
        <v>505</v>
      </c>
      <c r="J26" s="45">
        <f t="shared" si="0"/>
        <v>74740</v>
      </c>
      <c r="K26" s="47" t="s">
        <v>121</v>
      </c>
    </row>
    <row r="27" spans="1:11" x14ac:dyDescent="0.25">
      <c r="A27" s="13"/>
      <c r="B27" s="46">
        <v>41016</v>
      </c>
      <c r="C27" s="47">
        <v>5175</v>
      </c>
      <c r="D27" s="47">
        <v>41403</v>
      </c>
      <c r="E27" s="47" t="s">
        <v>26</v>
      </c>
      <c r="F27" s="47" t="s">
        <v>149</v>
      </c>
      <c r="G27" s="48">
        <v>520</v>
      </c>
      <c r="H27" s="49">
        <v>4</v>
      </c>
      <c r="I27" s="45">
        <v>505</v>
      </c>
      <c r="J27" s="45">
        <f t="shared" si="0"/>
        <v>262600</v>
      </c>
      <c r="K27" s="47" t="s">
        <v>121</v>
      </c>
    </row>
    <row r="28" spans="1:11" x14ac:dyDescent="0.25">
      <c r="A28" s="13"/>
      <c r="B28" s="46">
        <v>41016</v>
      </c>
      <c r="C28" s="47">
        <v>5176</v>
      </c>
      <c r="D28" s="47">
        <v>41404</v>
      </c>
      <c r="E28" s="47" t="s">
        <v>138</v>
      </c>
      <c r="F28" s="47" t="s">
        <v>72</v>
      </c>
      <c r="G28" s="48">
        <v>260</v>
      </c>
      <c r="H28" s="49">
        <v>4</v>
      </c>
      <c r="I28" s="45">
        <v>505</v>
      </c>
      <c r="J28" s="45">
        <f t="shared" si="0"/>
        <v>131300</v>
      </c>
      <c r="K28" s="47" t="s">
        <v>10</v>
      </c>
    </row>
    <row r="29" spans="1:11" x14ac:dyDescent="0.25">
      <c r="A29" s="13"/>
      <c r="B29" s="39">
        <v>41020</v>
      </c>
      <c r="C29" s="9">
        <v>5177</v>
      </c>
      <c r="D29" s="9">
        <v>41448</v>
      </c>
      <c r="E29" s="9" t="s">
        <v>138</v>
      </c>
      <c r="F29" s="9" t="s">
        <v>150</v>
      </c>
      <c r="G29" s="6">
        <v>110</v>
      </c>
      <c r="H29" s="7">
        <v>2</v>
      </c>
      <c r="I29" s="8">
        <v>505</v>
      </c>
      <c r="J29" s="8">
        <f t="shared" si="0"/>
        <v>55550</v>
      </c>
      <c r="K29" s="9" t="s">
        <v>10</v>
      </c>
    </row>
    <row r="30" spans="1:11" x14ac:dyDescent="0.25">
      <c r="A30" s="13"/>
      <c r="B30" s="39">
        <v>41020</v>
      </c>
      <c r="C30" s="9" t="s">
        <v>151</v>
      </c>
      <c r="D30" s="9">
        <v>41442</v>
      </c>
      <c r="E30" s="9" t="s">
        <v>138</v>
      </c>
      <c r="F30" s="9" t="s">
        <v>72</v>
      </c>
      <c r="G30" s="6">
        <v>105</v>
      </c>
      <c r="H30" s="7">
        <v>2</v>
      </c>
      <c r="I30" s="8">
        <v>505</v>
      </c>
      <c r="J30" s="8">
        <f t="shared" si="0"/>
        <v>53025</v>
      </c>
      <c r="K30" s="9" t="s">
        <v>10</v>
      </c>
    </row>
    <row r="31" spans="1:11" x14ac:dyDescent="0.25">
      <c r="A31" s="13"/>
      <c r="B31" s="39">
        <v>41021</v>
      </c>
      <c r="C31" s="9">
        <v>5180</v>
      </c>
      <c r="D31" s="9">
        <v>41451</v>
      </c>
      <c r="E31" s="9" t="s">
        <v>146</v>
      </c>
      <c r="F31" s="9" t="s">
        <v>52</v>
      </c>
      <c r="G31" s="6">
        <v>159</v>
      </c>
      <c r="H31" s="7">
        <v>3</v>
      </c>
      <c r="I31" s="8">
        <v>505</v>
      </c>
      <c r="J31" s="8">
        <f t="shared" si="0"/>
        <v>80295</v>
      </c>
      <c r="K31" s="9" t="s">
        <v>10</v>
      </c>
    </row>
    <row r="32" spans="1:11" ht="15.75" thickBot="1" x14ac:dyDescent="0.3">
      <c r="A32" s="20"/>
      <c r="B32" s="21"/>
      <c r="C32" s="21"/>
      <c r="D32" s="22"/>
      <c r="E32" s="23"/>
      <c r="F32" s="23"/>
      <c r="G32" s="6">
        <f>SUM(G5:G31)</f>
        <v>4001</v>
      </c>
      <c r="H32" s="24"/>
      <c r="I32" s="25"/>
      <c r="J32" s="26">
        <f>SUM(J5:J31)</f>
        <v>2020505</v>
      </c>
    </row>
    <row r="33" spans="1:10" ht="15.75" thickBot="1" x14ac:dyDescent="0.3">
      <c r="A33" s="20"/>
      <c r="B33" s="21"/>
      <c r="D33" s="20"/>
      <c r="E33" s="20"/>
      <c r="F33" s="20"/>
    </row>
    <row r="34" spans="1:10" ht="15.75" x14ac:dyDescent="0.25">
      <c r="A34" s="20"/>
      <c r="F34" s="28" t="s">
        <v>22</v>
      </c>
    </row>
    <row r="35" spans="1:10" ht="19.5" thickBot="1" x14ac:dyDescent="0.35">
      <c r="A35" s="20"/>
      <c r="F35" s="29"/>
      <c r="I35" s="30" t="s">
        <v>23</v>
      </c>
      <c r="J35" s="30" t="s">
        <v>24</v>
      </c>
    </row>
    <row r="36" spans="1:10" ht="15.75" thickBot="1" x14ac:dyDescent="0.3">
      <c r="A36" s="20"/>
      <c r="F36" s="29"/>
      <c r="I36" s="31">
        <f>G32*7%/3</f>
        <v>93.356666666666683</v>
      </c>
      <c r="J36" s="32">
        <f>J32*4.5%/5</f>
        <v>18184.544999999998</v>
      </c>
    </row>
    <row r="37" spans="1:10" ht="15.75" thickBot="1" x14ac:dyDescent="0.3">
      <c r="A37" s="20"/>
      <c r="F37" s="33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A19" workbookViewId="0">
      <selection activeCell="J40" sqref="J40"/>
    </sheetView>
  </sheetViews>
  <sheetFormatPr baseColWidth="10" defaultRowHeight="15" x14ac:dyDescent="0.25"/>
  <cols>
    <col min="1" max="1" width="1.4257812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50.57031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152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41032</v>
      </c>
      <c r="C5" s="5">
        <v>5181</v>
      </c>
      <c r="D5" s="5">
        <v>41578</v>
      </c>
      <c r="E5" s="5" t="s">
        <v>26</v>
      </c>
      <c r="F5" s="5" t="s">
        <v>153</v>
      </c>
      <c r="G5" s="10">
        <v>49</v>
      </c>
      <c r="H5" s="11">
        <v>2</v>
      </c>
      <c r="I5" s="57">
        <v>500</v>
      </c>
      <c r="J5" s="57">
        <v>49000</v>
      </c>
      <c r="K5" s="5" t="s">
        <v>121</v>
      </c>
    </row>
    <row r="6" spans="2:11" x14ac:dyDescent="0.25">
      <c r="B6" s="4">
        <v>41033</v>
      </c>
      <c r="C6" s="5">
        <v>5182</v>
      </c>
      <c r="D6" s="5">
        <v>41586</v>
      </c>
      <c r="E6" s="5" t="s">
        <v>146</v>
      </c>
      <c r="F6" s="5" t="s">
        <v>75</v>
      </c>
      <c r="G6" s="10">
        <v>84</v>
      </c>
      <c r="H6" s="11">
        <v>2</v>
      </c>
      <c r="I6" s="57">
        <v>500</v>
      </c>
      <c r="J6" s="57">
        <v>84000</v>
      </c>
      <c r="K6" s="5" t="s">
        <v>154</v>
      </c>
    </row>
    <row r="7" spans="2:11" x14ac:dyDescent="0.25">
      <c r="B7" s="4">
        <v>41034</v>
      </c>
      <c r="C7" s="5">
        <v>5183</v>
      </c>
      <c r="D7" s="5">
        <v>41591</v>
      </c>
      <c r="E7" s="5" t="s">
        <v>18</v>
      </c>
      <c r="F7" s="5" t="s">
        <v>155</v>
      </c>
      <c r="G7" s="10">
        <v>180</v>
      </c>
      <c r="H7" s="11">
        <v>3</v>
      </c>
      <c r="I7" s="57">
        <v>500</v>
      </c>
      <c r="J7" s="57">
        <v>90000</v>
      </c>
      <c r="K7" s="5" t="s">
        <v>17</v>
      </c>
    </row>
    <row r="8" spans="2:11" x14ac:dyDescent="0.25">
      <c r="B8" s="4">
        <v>41035</v>
      </c>
      <c r="C8" s="5">
        <v>5184</v>
      </c>
      <c r="D8" s="5">
        <v>41610</v>
      </c>
      <c r="E8" s="5" t="s">
        <v>156</v>
      </c>
      <c r="F8" s="5" t="s">
        <v>157</v>
      </c>
      <c r="G8" s="10">
        <v>170</v>
      </c>
      <c r="H8" s="11">
        <v>2</v>
      </c>
      <c r="I8" s="57">
        <v>500</v>
      </c>
      <c r="J8" s="57">
        <v>85000</v>
      </c>
      <c r="K8" s="5" t="s">
        <v>10</v>
      </c>
    </row>
    <row r="9" spans="2:11" x14ac:dyDescent="0.25">
      <c r="B9" s="4">
        <v>41041</v>
      </c>
      <c r="C9" s="5">
        <v>5185</v>
      </c>
      <c r="D9" s="5">
        <v>41644</v>
      </c>
      <c r="E9" s="5" t="s">
        <v>146</v>
      </c>
      <c r="F9" s="5" t="s">
        <v>75</v>
      </c>
      <c r="G9" s="10">
        <v>440</v>
      </c>
      <c r="H9" s="11">
        <v>6</v>
      </c>
      <c r="I9" s="57">
        <v>500</v>
      </c>
      <c r="J9" s="57">
        <v>220000</v>
      </c>
      <c r="K9" s="5" t="s">
        <v>154</v>
      </c>
    </row>
    <row r="10" spans="2:11" x14ac:dyDescent="0.25">
      <c r="B10" s="4">
        <v>41042</v>
      </c>
      <c r="C10" s="5">
        <v>5186</v>
      </c>
      <c r="D10" s="5">
        <v>41652</v>
      </c>
      <c r="E10" s="5" t="s">
        <v>156</v>
      </c>
      <c r="F10" s="5" t="s">
        <v>158</v>
      </c>
      <c r="G10" s="10">
        <v>135</v>
      </c>
      <c r="H10" s="11">
        <v>3</v>
      </c>
      <c r="I10" s="57">
        <v>500</v>
      </c>
      <c r="J10" s="57">
        <v>67500</v>
      </c>
      <c r="K10" s="5" t="s">
        <v>10</v>
      </c>
    </row>
    <row r="11" spans="2:11" x14ac:dyDescent="0.25">
      <c r="B11" s="52"/>
      <c r="C11" s="53">
        <v>5187</v>
      </c>
      <c r="D11" s="53"/>
      <c r="E11" s="53"/>
      <c r="F11" s="53" t="s">
        <v>93</v>
      </c>
      <c r="G11" s="54"/>
      <c r="H11" s="55"/>
      <c r="I11" s="38">
        <v>500</v>
      </c>
      <c r="J11" s="56"/>
      <c r="K11" s="53"/>
    </row>
    <row r="12" spans="2:11" x14ac:dyDescent="0.25">
      <c r="B12" s="58">
        <v>41043</v>
      </c>
      <c r="C12" s="59">
        <v>5188</v>
      </c>
      <c r="D12" s="59">
        <v>41666</v>
      </c>
      <c r="E12" s="59" t="s">
        <v>26</v>
      </c>
      <c r="F12" s="59" t="s">
        <v>153</v>
      </c>
      <c r="G12" s="60">
        <v>176</v>
      </c>
      <c r="H12" s="61">
        <v>4</v>
      </c>
      <c r="I12" s="57">
        <v>500</v>
      </c>
      <c r="J12" s="62">
        <v>88000</v>
      </c>
      <c r="K12" s="59" t="s">
        <v>121</v>
      </c>
    </row>
    <row r="13" spans="2:11" x14ac:dyDescent="0.25">
      <c r="B13" s="58">
        <v>41046</v>
      </c>
      <c r="C13" s="61">
        <v>5189</v>
      </c>
      <c r="D13" s="59">
        <v>41710</v>
      </c>
      <c r="E13" s="59" t="s">
        <v>26</v>
      </c>
      <c r="F13" s="59" t="s">
        <v>159</v>
      </c>
      <c r="G13" s="60">
        <v>172</v>
      </c>
      <c r="H13" s="61">
        <v>2</v>
      </c>
      <c r="I13" s="57">
        <v>500</v>
      </c>
      <c r="J13" s="62">
        <v>86000</v>
      </c>
      <c r="K13" s="59" t="s">
        <v>121</v>
      </c>
    </row>
    <row r="14" spans="2:11" x14ac:dyDescent="0.25">
      <c r="B14" s="58">
        <v>41047</v>
      </c>
      <c r="C14" s="59">
        <v>5190</v>
      </c>
      <c r="D14" s="59">
        <v>41732</v>
      </c>
      <c r="E14" s="59" t="s">
        <v>146</v>
      </c>
      <c r="F14" s="59" t="s">
        <v>75</v>
      </c>
      <c r="G14" s="60">
        <v>146</v>
      </c>
      <c r="H14" s="61">
        <v>2</v>
      </c>
      <c r="I14" s="57">
        <v>500</v>
      </c>
      <c r="J14" s="62">
        <v>73000</v>
      </c>
      <c r="K14" s="59" t="s">
        <v>154</v>
      </c>
    </row>
    <row r="15" spans="2:11" x14ac:dyDescent="0.25">
      <c r="B15" s="58">
        <v>41049</v>
      </c>
      <c r="C15" s="59">
        <v>5191</v>
      </c>
      <c r="D15" s="59">
        <v>41735</v>
      </c>
      <c r="E15" s="59" t="s">
        <v>87</v>
      </c>
      <c r="F15" s="59" t="s">
        <v>88</v>
      </c>
      <c r="G15" s="60">
        <v>165</v>
      </c>
      <c r="H15" s="61">
        <v>3</v>
      </c>
      <c r="I15" s="57">
        <v>500</v>
      </c>
      <c r="J15" s="62">
        <v>82500</v>
      </c>
      <c r="K15" s="59" t="s">
        <v>121</v>
      </c>
    </row>
    <row r="16" spans="2:11" x14ac:dyDescent="0.25">
      <c r="B16" s="58">
        <v>41050</v>
      </c>
      <c r="C16" s="59">
        <v>5192</v>
      </c>
      <c r="D16" s="59">
        <v>41739</v>
      </c>
      <c r="E16" s="59" t="s">
        <v>73</v>
      </c>
      <c r="F16" s="59" t="s">
        <v>160</v>
      </c>
      <c r="G16" s="60">
        <v>162</v>
      </c>
      <c r="H16" s="61">
        <v>2</v>
      </c>
      <c r="I16" s="57">
        <v>500</v>
      </c>
      <c r="J16" s="62">
        <v>81000</v>
      </c>
      <c r="K16" s="59" t="s">
        <v>10</v>
      </c>
    </row>
    <row r="17" spans="1:11" x14ac:dyDescent="0.25">
      <c r="B17" s="58">
        <v>41050</v>
      </c>
      <c r="C17" s="59">
        <v>5193</v>
      </c>
      <c r="D17" s="59">
        <v>41743</v>
      </c>
      <c r="E17" s="59" t="s">
        <v>156</v>
      </c>
      <c r="F17" s="59" t="s">
        <v>161</v>
      </c>
      <c r="G17" s="60">
        <v>332</v>
      </c>
      <c r="H17" s="61">
        <v>2</v>
      </c>
      <c r="I17" s="57">
        <v>500</v>
      </c>
      <c r="J17" s="62">
        <v>166000</v>
      </c>
      <c r="K17" s="59" t="s">
        <v>10</v>
      </c>
    </row>
    <row r="18" spans="1:11" x14ac:dyDescent="0.25">
      <c r="B18" s="58">
        <v>41050</v>
      </c>
      <c r="C18" s="59">
        <v>5194</v>
      </c>
      <c r="D18" s="59">
        <v>41747</v>
      </c>
      <c r="E18" s="59" t="s">
        <v>91</v>
      </c>
      <c r="F18" s="63" t="s">
        <v>162</v>
      </c>
      <c r="G18" s="60">
        <v>116</v>
      </c>
      <c r="H18" s="61">
        <v>2</v>
      </c>
      <c r="I18" s="57">
        <v>500</v>
      </c>
      <c r="J18" s="62">
        <v>58000</v>
      </c>
      <c r="K18" s="59" t="s">
        <v>121</v>
      </c>
    </row>
    <row r="19" spans="1:11" x14ac:dyDescent="0.25">
      <c r="A19" s="13"/>
      <c r="B19" s="58">
        <v>41050</v>
      </c>
      <c r="C19" s="59">
        <v>5195</v>
      </c>
      <c r="D19" s="59">
        <v>41748</v>
      </c>
      <c r="E19" s="59" t="s">
        <v>146</v>
      </c>
      <c r="F19" s="59" t="s">
        <v>75</v>
      </c>
      <c r="G19" s="60">
        <v>160</v>
      </c>
      <c r="H19" s="61">
        <v>2</v>
      </c>
      <c r="I19" s="57">
        <v>500</v>
      </c>
      <c r="J19" s="62">
        <v>80000</v>
      </c>
      <c r="K19" s="59" t="s">
        <v>154</v>
      </c>
    </row>
    <row r="20" spans="1:11" x14ac:dyDescent="0.25">
      <c r="A20" s="13"/>
      <c r="B20" s="58">
        <v>41051</v>
      </c>
      <c r="C20" s="59">
        <v>5196</v>
      </c>
      <c r="D20" s="59">
        <v>41752</v>
      </c>
      <c r="E20" s="59" t="s">
        <v>163</v>
      </c>
      <c r="F20" s="59" t="s">
        <v>164</v>
      </c>
      <c r="G20" s="60">
        <v>125</v>
      </c>
      <c r="H20" s="61">
        <v>5</v>
      </c>
      <c r="I20" s="57">
        <v>500</v>
      </c>
      <c r="J20" s="62">
        <v>62500</v>
      </c>
      <c r="K20" s="59" t="s">
        <v>154</v>
      </c>
    </row>
    <row r="21" spans="1:11" x14ac:dyDescent="0.25">
      <c r="A21" s="13"/>
      <c r="B21" s="58">
        <v>41051</v>
      </c>
      <c r="C21" s="59">
        <v>5197</v>
      </c>
      <c r="D21" s="59">
        <v>41754</v>
      </c>
      <c r="E21" s="59" t="s">
        <v>97</v>
      </c>
      <c r="F21" s="59" t="s">
        <v>32</v>
      </c>
      <c r="G21" s="60">
        <v>56</v>
      </c>
      <c r="H21" s="61">
        <v>2</v>
      </c>
      <c r="I21" s="57">
        <v>500</v>
      </c>
      <c r="J21" s="62">
        <v>28000</v>
      </c>
      <c r="K21" s="59" t="s">
        <v>154</v>
      </c>
    </row>
    <row r="22" spans="1:11" x14ac:dyDescent="0.25">
      <c r="A22" s="13"/>
      <c r="B22" s="46">
        <v>41052</v>
      </c>
      <c r="C22" s="47">
        <v>5198</v>
      </c>
      <c r="D22" s="47">
        <v>41761</v>
      </c>
      <c r="E22" s="47" t="s">
        <v>146</v>
      </c>
      <c r="F22" s="47" t="s">
        <v>75</v>
      </c>
      <c r="G22" s="48">
        <v>168</v>
      </c>
      <c r="H22" s="49">
        <v>2</v>
      </c>
      <c r="I22" s="57">
        <v>500</v>
      </c>
      <c r="J22" s="45">
        <v>84000</v>
      </c>
      <c r="K22" s="47" t="s">
        <v>154</v>
      </c>
    </row>
    <row r="23" spans="1:11" x14ac:dyDescent="0.25">
      <c r="A23" s="13"/>
      <c r="B23" s="46">
        <v>41052</v>
      </c>
      <c r="C23" s="47">
        <v>5199</v>
      </c>
      <c r="D23" s="47">
        <v>41778</v>
      </c>
      <c r="E23" s="47" t="s">
        <v>26</v>
      </c>
      <c r="F23" s="47" t="s">
        <v>153</v>
      </c>
      <c r="G23" s="48">
        <v>88</v>
      </c>
      <c r="H23" s="49">
        <v>2</v>
      </c>
      <c r="I23" s="57">
        <v>500</v>
      </c>
      <c r="J23" s="45">
        <v>44000</v>
      </c>
      <c r="K23" s="47" t="s">
        <v>121</v>
      </c>
    </row>
    <row r="24" spans="1:11" x14ac:dyDescent="0.25">
      <c r="A24" s="13"/>
      <c r="B24" s="46">
        <v>41053</v>
      </c>
      <c r="C24" s="47">
        <v>5200</v>
      </c>
      <c r="D24" s="47">
        <v>41808</v>
      </c>
      <c r="E24" s="47" t="s">
        <v>156</v>
      </c>
      <c r="F24" s="47" t="s">
        <v>165</v>
      </c>
      <c r="G24" s="48">
        <v>332</v>
      </c>
      <c r="H24" s="49">
        <v>2</v>
      </c>
      <c r="I24" s="57">
        <v>500</v>
      </c>
      <c r="J24" s="45">
        <v>166000</v>
      </c>
      <c r="K24" s="47" t="s">
        <v>17</v>
      </c>
    </row>
    <row r="25" spans="1:11" x14ac:dyDescent="0.25">
      <c r="A25" s="13"/>
      <c r="B25" s="46">
        <v>41055</v>
      </c>
      <c r="C25" s="47">
        <v>5201</v>
      </c>
      <c r="D25" s="47">
        <v>41807</v>
      </c>
      <c r="E25" s="47" t="s">
        <v>156</v>
      </c>
      <c r="F25" s="47" t="s">
        <v>150</v>
      </c>
      <c r="G25" s="48">
        <v>55</v>
      </c>
      <c r="H25" s="49">
        <v>1</v>
      </c>
      <c r="I25" s="57">
        <v>500</v>
      </c>
      <c r="J25" s="45">
        <v>27500</v>
      </c>
      <c r="K25" s="47" t="s">
        <v>17</v>
      </c>
    </row>
    <row r="26" spans="1:11" x14ac:dyDescent="0.25">
      <c r="A26" s="13"/>
      <c r="B26" s="46">
        <v>41055</v>
      </c>
      <c r="C26" s="47">
        <v>5202</v>
      </c>
      <c r="D26" s="47">
        <v>41819</v>
      </c>
      <c r="E26" s="47" t="s">
        <v>73</v>
      </c>
      <c r="F26" s="47" t="s">
        <v>166</v>
      </c>
      <c r="G26" s="48">
        <v>150</v>
      </c>
      <c r="H26" s="49">
        <v>2</v>
      </c>
      <c r="I26" s="57">
        <v>500</v>
      </c>
      <c r="J26" s="45">
        <v>75000</v>
      </c>
      <c r="K26" s="47" t="s">
        <v>154</v>
      </c>
    </row>
    <row r="27" spans="1:11" x14ac:dyDescent="0.25">
      <c r="A27" s="13"/>
      <c r="B27" s="46">
        <v>41055</v>
      </c>
      <c r="C27" s="47">
        <v>5203</v>
      </c>
      <c r="D27" s="47">
        <v>41816</v>
      </c>
      <c r="E27" s="47" t="s">
        <v>130</v>
      </c>
      <c r="F27" s="47" t="s">
        <v>43</v>
      </c>
      <c r="G27" s="48">
        <v>154</v>
      </c>
      <c r="H27" s="49">
        <v>2</v>
      </c>
      <c r="I27" s="57">
        <v>500</v>
      </c>
      <c r="J27" s="45">
        <v>77000</v>
      </c>
      <c r="K27" s="47" t="s">
        <v>154</v>
      </c>
    </row>
    <row r="28" spans="1:11" x14ac:dyDescent="0.25">
      <c r="A28" s="13"/>
      <c r="B28" s="46">
        <v>41055</v>
      </c>
      <c r="C28" s="47">
        <v>5204</v>
      </c>
      <c r="D28" s="47">
        <v>41817</v>
      </c>
      <c r="E28" s="47" t="s">
        <v>146</v>
      </c>
      <c r="F28" s="47" t="s">
        <v>75</v>
      </c>
      <c r="G28" s="48">
        <v>231</v>
      </c>
      <c r="H28" s="49">
        <v>3</v>
      </c>
      <c r="I28" s="57">
        <v>500</v>
      </c>
      <c r="J28" s="45">
        <v>115500</v>
      </c>
      <c r="K28" s="47" t="s">
        <v>154</v>
      </c>
    </row>
    <row r="29" spans="1:11" x14ac:dyDescent="0.25">
      <c r="A29" s="13"/>
      <c r="B29" s="39">
        <v>41055</v>
      </c>
      <c r="C29" s="9">
        <v>5205</v>
      </c>
      <c r="D29" s="9">
        <v>41820</v>
      </c>
      <c r="E29" s="9" t="s">
        <v>43</v>
      </c>
      <c r="F29" s="9" t="s">
        <v>43</v>
      </c>
      <c r="G29" s="6">
        <v>184</v>
      </c>
      <c r="H29" s="7">
        <v>3</v>
      </c>
      <c r="I29" s="57">
        <v>500</v>
      </c>
      <c r="J29" s="8">
        <v>92000</v>
      </c>
      <c r="K29" s="9" t="s">
        <v>10</v>
      </c>
    </row>
    <row r="30" spans="1:11" x14ac:dyDescent="0.25">
      <c r="A30" s="13"/>
      <c r="B30" s="39"/>
      <c r="C30" s="9">
        <v>5206</v>
      </c>
      <c r="D30" s="9"/>
      <c r="E30" s="9"/>
      <c r="F30" s="9"/>
      <c r="G30" s="6"/>
      <c r="H30" s="7"/>
      <c r="I30" s="57">
        <v>500</v>
      </c>
      <c r="J30" s="8"/>
      <c r="K30" s="9"/>
    </row>
    <row r="31" spans="1:11" x14ac:dyDescent="0.25">
      <c r="A31" s="13"/>
      <c r="B31" s="39">
        <v>41057</v>
      </c>
      <c r="C31" s="9">
        <v>5207</v>
      </c>
      <c r="D31" s="9">
        <v>41827</v>
      </c>
      <c r="E31" s="9" t="s">
        <v>73</v>
      </c>
      <c r="F31" s="9" t="s">
        <v>167</v>
      </c>
      <c r="G31" s="6">
        <v>85</v>
      </c>
      <c r="H31" s="7">
        <v>1</v>
      </c>
      <c r="I31" s="57">
        <v>500</v>
      </c>
      <c r="J31" s="8">
        <v>42500</v>
      </c>
      <c r="K31" s="9" t="s">
        <v>10</v>
      </c>
    </row>
    <row r="32" spans="1:11" x14ac:dyDescent="0.25">
      <c r="A32" s="13"/>
      <c r="B32" s="39">
        <v>41057</v>
      </c>
      <c r="C32" s="9">
        <v>5208</v>
      </c>
      <c r="D32" s="9">
        <v>41830</v>
      </c>
      <c r="E32" s="9" t="s">
        <v>97</v>
      </c>
      <c r="F32" s="9" t="s">
        <v>32</v>
      </c>
      <c r="G32" s="6">
        <v>31</v>
      </c>
      <c r="H32" s="7">
        <v>1</v>
      </c>
      <c r="I32" s="57">
        <v>500</v>
      </c>
      <c r="J32" s="8">
        <f t="shared" ref="J32" si="0">G32*I32</f>
        <v>15500</v>
      </c>
      <c r="K32" s="9" t="s">
        <v>121</v>
      </c>
    </row>
    <row r="33" spans="1:13" x14ac:dyDescent="0.25">
      <c r="A33" s="13"/>
      <c r="B33" s="39">
        <v>41058</v>
      </c>
      <c r="C33" s="9">
        <v>5209</v>
      </c>
      <c r="D33" s="9">
        <v>41834</v>
      </c>
      <c r="E33" s="9" t="s">
        <v>156</v>
      </c>
      <c r="F33" s="9" t="s">
        <v>168</v>
      </c>
      <c r="G33" s="6">
        <v>133</v>
      </c>
      <c r="H33" s="7">
        <v>4</v>
      </c>
      <c r="I33" s="57">
        <v>500</v>
      </c>
      <c r="J33" s="8">
        <f t="shared" ref="J33:J35" si="1">G33*500</f>
        <v>66500</v>
      </c>
      <c r="K33" s="9" t="s">
        <v>10</v>
      </c>
      <c r="L33" s="14"/>
    </row>
    <row r="34" spans="1:13" x14ac:dyDescent="0.25">
      <c r="A34" s="13"/>
      <c r="B34" s="39">
        <v>41058</v>
      </c>
      <c r="C34" s="9">
        <v>5210</v>
      </c>
      <c r="D34" s="9">
        <v>41835</v>
      </c>
      <c r="E34" s="9" t="s">
        <v>163</v>
      </c>
      <c r="F34" s="9" t="s">
        <v>164</v>
      </c>
      <c r="G34" s="6">
        <v>100</v>
      </c>
      <c r="H34" s="7">
        <v>4</v>
      </c>
      <c r="I34" s="57">
        <v>500</v>
      </c>
      <c r="J34" s="8">
        <f t="shared" si="1"/>
        <v>50000</v>
      </c>
      <c r="K34" s="9" t="s">
        <v>10</v>
      </c>
      <c r="L34" s="14"/>
    </row>
    <row r="35" spans="1:13" x14ac:dyDescent="0.25">
      <c r="A35" s="13"/>
      <c r="B35" s="39">
        <v>41060</v>
      </c>
      <c r="C35" s="9">
        <v>5211</v>
      </c>
      <c r="D35" s="9">
        <v>41856</v>
      </c>
      <c r="E35" s="9" t="s">
        <v>156</v>
      </c>
      <c r="F35" s="9" t="s">
        <v>72</v>
      </c>
      <c r="G35" s="6">
        <v>65</v>
      </c>
      <c r="H35" s="7">
        <v>1</v>
      </c>
      <c r="I35" s="57">
        <v>500</v>
      </c>
      <c r="J35" s="8">
        <f t="shared" si="1"/>
        <v>32500</v>
      </c>
      <c r="K35" s="9" t="s">
        <v>133</v>
      </c>
      <c r="L35" s="14"/>
    </row>
    <row r="36" spans="1:13" ht="15.75" thickBot="1" x14ac:dyDescent="0.3">
      <c r="A36" s="13"/>
      <c r="B36" s="21"/>
      <c r="C36" s="21"/>
      <c r="D36" s="22"/>
      <c r="E36" s="23"/>
      <c r="F36" s="23"/>
      <c r="G36" s="6">
        <f>SUM(G5:G35)</f>
        <v>4444</v>
      </c>
      <c r="H36" s="24"/>
      <c r="I36" s="25"/>
      <c r="J36" s="26">
        <f>SUM(J5:J35)</f>
        <v>2288500</v>
      </c>
      <c r="L36" s="14"/>
    </row>
    <row r="37" spans="1:13" ht="15.75" thickBot="1" x14ac:dyDescent="0.3">
      <c r="A37" s="13"/>
      <c r="B37" s="21"/>
      <c r="D37" s="20"/>
      <c r="E37" s="20"/>
      <c r="F37" s="20"/>
    </row>
    <row r="38" spans="1:13" ht="15.75" x14ac:dyDescent="0.25">
      <c r="A38" s="13"/>
      <c r="F38" s="28" t="s">
        <v>22</v>
      </c>
    </row>
    <row r="39" spans="1:13" ht="19.5" thickBot="1" x14ac:dyDescent="0.35">
      <c r="A39" s="13"/>
      <c r="F39" s="29"/>
      <c r="I39" s="30" t="s">
        <v>23</v>
      </c>
      <c r="J39" s="30" t="s">
        <v>24</v>
      </c>
    </row>
    <row r="40" spans="1:13" ht="15.75" thickBot="1" x14ac:dyDescent="0.3">
      <c r="A40" s="13"/>
      <c r="F40" s="29"/>
      <c r="I40" s="31">
        <f>G36*7%/3</f>
        <v>103.69333333333334</v>
      </c>
      <c r="J40" s="32">
        <f>J36*4.5%/5</f>
        <v>20596.5</v>
      </c>
      <c r="L40" s="14"/>
      <c r="M40" s="14"/>
    </row>
    <row r="41" spans="1:13" ht="15.75" thickBot="1" x14ac:dyDescent="0.3">
      <c r="A41" s="13"/>
      <c r="F41" s="33"/>
      <c r="L41" s="14"/>
      <c r="M41" s="14"/>
    </row>
    <row r="42" spans="1:13" x14ac:dyDescent="0.25">
      <c r="A42" s="13"/>
      <c r="L42" s="14"/>
      <c r="M42" s="14"/>
    </row>
    <row r="43" spans="1:13" x14ac:dyDescent="0.25">
      <c r="A43" s="13"/>
      <c r="L43" s="14"/>
      <c r="M43" s="14"/>
    </row>
    <row r="44" spans="1:13" x14ac:dyDescent="0.25">
      <c r="A44" s="13"/>
      <c r="L44" s="14"/>
      <c r="M44" s="14"/>
    </row>
    <row r="45" spans="1:13" x14ac:dyDescent="0.25">
      <c r="A45" s="13"/>
      <c r="L45" s="15"/>
      <c r="M45" s="14"/>
    </row>
    <row r="46" spans="1:13" x14ac:dyDescent="0.25">
      <c r="A46" s="13"/>
      <c r="L46" s="14"/>
      <c r="M46" s="14"/>
    </row>
    <row r="47" spans="1:13" x14ac:dyDescent="0.25">
      <c r="A47" s="13"/>
      <c r="L47" s="51"/>
      <c r="M47" s="14"/>
    </row>
    <row r="48" spans="1:13" x14ac:dyDescent="0.25">
      <c r="A48" s="13"/>
      <c r="L48" s="51"/>
      <c r="M48" s="14"/>
    </row>
    <row r="49" spans="1:13" x14ac:dyDescent="0.25">
      <c r="A49" s="13"/>
      <c r="L49" s="51"/>
      <c r="M49" s="14"/>
    </row>
    <row r="50" spans="1:13" x14ac:dyDescent="0.25">
      <c r="A50" s="13"/>
      <c r="L50" s="51"/>
      <c r="M50" s="14"/>
    </row>
    <row r="51" spans="1:13" x14ac:dyDescent="0.25">
      <c r="A51" s="13"/>
      <c r="L51" s="51"/>
      <c r="M51" s="14"/>
    </row>
    <row r="52" spans="1:13" x14ac:dyDescent="0.25">
      <c r="A52" s="13"/>
      <c r="L52" s="51"/>
      <c r="M52" s="14"/>
    </row>
    <row r="53" spans="1:13" x14ac:dyDescent="0.25">
      <c r="A53" s="13"/>
      <c r="L53" s="51"/>
      <c r="M53" s="14"/>
    </row>
    <row r="54" spans="1:13" x14ac:dyDescent="0.25">
      <c r="A54" s="13"/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L56" s="14"/>
      <c r="M56" s="14"/>
    </row>
    <row r="57" spans="1:13" x14ac:dyDescent="0.25">
      <c r="A57" s="13"/>
      <c r="L57" s="14"/>
      <c r="M57" s="14"/>
    </row>
    <row r="58" spans="1:13" x14ac:dyDescent="0.25">
      <c r="A58" s="13"/>
      <c r="L58" s="14"/>
      <c r="M58" s="14"/>
    </row>
    <row r="59" spans="1:13" x14ac:dyDescent="0.25">
      <c r="A59" s="13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opLeftCell="A10" workbookViewId="0">
      <selection activeCell="C25" sqref="C25"/>
    </sheetView>
  </sheetViews>
  <sheetFormatPr baseColWidth="10" defaultRowHeight="15" x14ac:dyDescent="0.25"/>
  <cols>
    <col min="1" max="1" width="1.42578125" style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50.57031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174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41062</v>
      </c>
      <c r="C5" s="5">
        <v>5212</v>
      </c>
      <c r="D5" s="5">
        <v>41887</v>
      </c>
      <c r="E5" s="5" t="s">
        <v>156</v>
      </c>
      <c r="F5" s="5" t="s">
        <v>169</v>
      </c>
      <c r="G5" s="10">
        <v>205</v>
      </c>
      <c r="H5" s="11">
        <v>1</v>
      </c>
      <c r="I5" s="57">
        <v>500</v>
      </c>
      <c r="J5" s="57">
        <f>G5*I5</f>
        <v>102500</v>
      </c>
      <c r="K5" s="5" t="s">
        <v>10</v>
      </c>
    </row>
    <row r="6" spans="2:11" x14ac:dyDescent="0.25">
      <c r="B6" s="4">
        <v>41062</v>
      </c>
      <c r="C6" s="5">
        <v>5213</v>
      </c>
      <c r="D6" s="5">
        <v>41890</v>
      </c>
      <c r="E6" s="5" t="s">
        <v>26</v>
      </c>
      <c r="F6" s="5" t="s">
        <v>170</v>
      </c>
      <c r="G6" s="10">
        <v>260</v>
      </c>
      <c r="H6" s="11">
        <v>2</v>
      </c>
      <c r="I6" s="57">
        <v>500</v>
      </c>
      <c r="J6" s="57">
        <f>G6*I6</f>
        <v>130000</v>
      </c>
      <c r="K6" s="5" t="s">
        <v>133</v>
      </c>
    </row>
    <row r="7" spans="2:11" x14ac:dyDescent="0.25">
      <c r="B7" s="4">
        <v>41062</v>
      </c>
      <c r="C7" s="5">
        <v>5214</v>
      </c>
      <c r="D7" s="5">
        <v>41893</v>
      </c>
      <c r="E7" s="5" t="s">
        <v>163</v>
      </c>
      <c r="F7" s="5" t="s">
        <v>171</v>
      </c>
      <c r="G7" s="10">
        <v>50</v>
      </c>
      <c r="H7" s="11">
        <v>2</v>
      </c>
      <c r="I7" s="57">
        <v>500</v>
      </c>
      <c r="J7" s="57">
        <f>G7*I7</f>
        <v>25000</v>
      </c>
      <c r="K7" s="5" t="s">
        <v>10</v>
      </c>
    </row>
    <row r="8" spans="2:11" x14ac:dyDescent="0.25">
      <c r="B8" s="4">
        <v>41063</v>
      </c>
      <c r="C8" s="5">
        <v>5215</v>
      </c>
      <c r="D8" s="5"/>
      <c r="E8" s="5" t="s">
        <v>156</v>
      </c>
      <c r="F8" s="5" t="s">
        <v>182</v>
      </c>
      <c r="G8" s="10">
        <v>150</v>
      </c>
      <c r="H8" s="11">
        <v>2</v>
      </c>
      <c r="I8" s="57">
        <v>500</v>
      </c>
      <c r="J8" s="57">
        <f>G8*I8</f>
        <v>75000</v>
      </c>
      <c r="K8" s="5" t="s">
        <v>10</v>
      </c>
    </row>
    <row r="9" spans="2:11" x14ac:dyDescent="0.25">
      <c r="B9" s="4">
        <v>41067</v>
      </c>
      <c r="C9" s="5">
        <v>5216</v>
      </c>
      <c r="D9" s="5">
        <v>41935</v>
      </c>
      <c r="E9" s="5" t="s">
        <v>146</v>
      </c>
      <c r="F9" s="5" t="s">
        <v>172</v>
      </c>
      <c r="G9" s="10">
        <v>148</v>
      </c>
      <c r="H9" s="11">
        <v>2</v>
      </c>
      <c r="I9" s="57">
        <v>495</v>
      </c>
      <c r="J9" s="57">
        <f t="shared" ref="J9:J19" si="0">G9*I9</f>
        <v>73260</v>
      </c>
      <c r="K9" s="5" t="s">
        <v>121</v>
      </c>
    </row>
    <row r="10" spans="2:11" x14ac:dyDescent="0.25">
      <c r="B10" s="4">
        <v>41076</v>
      </c>
      <c r="C10" s="5">
        <v>5217</v>
      </c>
      <c r="D10" s="5">
        <v>42031</v>
      </c>
      <c r="E10" s="5" t="s">
        <v>97</v>
      </c>
      <c r="F10" s="5" t="s">
        <v>173</v>
      </c>
      <c r="G10" s="10">
        <v>44</v>
      </c>
      <c r="H10" s="11">
        <v>2</v>
      </c>
      <c r="I10" s="57">
        <v>495</v>
      </c>
      <c r="J10" s="57">
        <f t="shared" si="0"/>
        <v>21780</v>
      </c>
      <c r="K10" s="5" t="s">
        <v>121</v>
      </c>
    </row>
    <row r="11" spans="2:11" x14ac:dyDescent="0.25">
      <c r="B11" s="58">
        <v>41076</v>
      </c>
      <c r="C11" s="59">
        <v>5218</v>
      </c>
      <c r="D11" s="59">
        <v>42034</v>
      </c>
      <c r="E11" s="59" t="s">
        <v>97</v>
      </c>
      <c r="F11" s="59" t="s">
        <v>173</v>
      </c>
      <c r="G11" s="60">
        <v>200</v>
      </c>
      <c r="H11" s="61">
        <v>8</v>
      </c>
      <c r="I11" s="57">
        <v>495</v>
      </c>
      <c r="J11" s="62">
        <f t="shared" si="0"/>
        <v>99000</v>
      </c>
      <c r="K11" s="59" t="s">
        <v>121</v>
      </c>
    </row>
    <row r="12" spans="2:11" x14ac:dyDescent="0.25">
      <c r="B12" s="58">
        <v>41076</v>
      </c>
      <c r="C12" s="59">
        <v>5219</v>
      </c>
      <c r="D12" s="59">
        <v>42040</v>
      </c>
      <c r="E12" s="59" t="s">
        <v>156</v>
      </c>
      <c r="F12" s="59" t="s">
        <v>175</v>
      </c>
      <c r="G12" s="60">
        <v>50</v>
      </c>
      <c r="H12" s="61">
        <v>1</v>
      </c>
      <c r="I12" s="57">
        <v>495</v>
      </c>
      <c r="J12" s="62">
        <f t="shared" si="0"/>
        <v>24750</v>
      </c>
      <c r="K12" s="59" t="s">
        <v>10</v>
      </c>
    </row>
    <row r="13" spans="2:11" x14ac:dyDescent="0.25">
      <c r="B13" s="52"/>
      <c r="C13" s="55">
        <v>5220</v>
      </c>
      <c r="D13" s="53"/>
      <c r="E13" s="53"/>
      <c r="F13" s="53" t="s">
        <v>93</v>
      </c>
      <c r="G13" s="54"/>
      <c r="H13" s="55"/>
      <c r="I13" s="38">
        <v>495</v>
      </c>
      <c r="J13" s="56">
        <f t="shared" si="0"/>
        <v>0</v>
      </c>
      <c r="K13" s="53"/>
    </row>
    <row r="14" spans="2:11" x14ac:dyDescent="0.25">
      <c r="B14" s="58">
        <v>41079</v>
      </c>
      <c r="C14" s="59">
        <v>5221</v>
      </c>
      <c r="D14" s="59">
        <v>42060</v>
      </c>
      <c r="E14" s="59" t="s">
        <v>91</v>
      </c>
      <c r="F14" s="59" t="s">
        <v>162</v>
      </c>
      <c r="G14" s="60">
        <v>104</v>
      </c>
      <c r="H14" s="61">
        <v>2</v>
      </c>
      <c r="I14" s="57">
        <v>495</v>
      </c>
      <c r="J14" s="62">
        <f t="shared" si="0"/>
        <v>51480</v>
      </c>
      <c r="K14" s="59" t="s">
        <v>121</v>
      </c>
    </row>
    <row r="15" spans="2:11" x14ac:dyDescent="0.25">
      <c r="B15" s="58">
        <v>41083</v>
      </c>
      <c r="C15" s="59">
        <v>5222</v>
      </c>
      <c r="D15" s="59">
        <v>42085</v>
      </c>
      <c r="E15" s="59" t="s">
        <v>26</v>
      </c>
      <c r="F15" s="59" t="s">
        <v>72</v>
      </c>
      <c r="G15" s="60">
        <v>110</v>
      </c>
      <c r="H15" s="61">
        <v>2</v>
      </c>
      <c r="I15" s="57">
        <v>495</v>
      </c>
      <c r="J15" s="62">
        <f t="shared" si="0"/>
        <v>54450</v>
      </c>
      <c r="K15" s="59" t="s">
        <v>11</v>
      </c>
    </row>
    <row r="16" spans="2:11" x14ac:dyDescent="0.25">
      <c r="B16" s="58">
        <v>41083</v>
      </c>
      <c r="C16" s="59">
        <v>5223</v>
      </c>
      <c r="D16" s="59">
        <v>42088</v>
      </c>
      <c r="E16" s="59" t="s">
        <v>156</v>
      </c>
      <c r="F16" s="59" t="s">
        <v>176</v>
      </c>
      <c r="G16" s="60">
        <v>104</v>
      </c>
      <c r="H16" s="61">
        <v>2</v>
      </c>
      <c r="I16" s="57">
        <v>495</v>
      </c>
      <c r="J16" s="62">
        <f t="shared" si="0"/>
        <v>51480</v>
      </c>
      <c r="K16" s="59" t="s">
        <v>11</v>
      </c>
    </row>
    <row r="17" spans="1:11" x14ac:dyDescent="0.25">
      <c r="B17" s="58">
        <v>41083</v>
      </c>
      <c r="C17" s="59">
        <v>5224</v>
      </c>
      <c r="D17" s="59">
        <v>4208</v>
      </c>
      <c r="E17" s="59" t="s">
        <v>130</v>
      </c>
      <c r="F17" s="59" t="s">
        <v>177</v>
      </c>
      <c r="G17" s="60">
        <v>99</v>
      </c>
      <c r="H17" s="61">
        <v>2</v>
      </c>
      <c r="I17" s="57">
        <v>495</v>
      </c>
      <c r="J17" s="62">
        <f t="shared" si="0"/>
        <v>49005</v>
      </c>
      <c r="K17" s="59" t="s">
        <v>11</v>
      </c>
    </row>
    <row r="18" spans="1:11" x14ac:dyDescent="0.25">
      <c r="B18" s="58">
        <v>41084</v>
      </c>
      <c r="C18" s="59">
        <v>5225</v>
      </c>
      <c r="D18" s="59">
        <v>42105</v>
      </c>
      <c r="E18" s="59" t="s">
        <v>91</v>
      </c>
      <c r="F18" s="63" t="s">
        <v>162</v>
      </c>
      <c r="G18" s="60">
        <v>116</v>
      </c>
      <c r="H18" s="61">
        <v>2</v>
      </c>
      <c r="I18" s="57">
        <v>495</v>
      </c>
      <c r="J18" s="62">
        <f t="shared" si="0"/>
        <v>57420</v>
      </c>
      <c r="K18" s="59" t="s">
        <v>10</v>
      </c>
    </row>
    <row r="19" spans="1:11" x14ac:dyDescent="0.25">
      <c r="A19" s="13"/>
      <c r="B19" s="58">
        <v>41084</v>
      </c>
      <c r="C19" s="59">
        <v>5226</v>
      </c>
      <c r="D19" s="59">
        <v>42102</v>
      </c>
      <c r="E19" s="59" t="s">
        <v>91</v>
      </c>
      <c r="F19" s="59" t="s">
        <v>162</v>
      </c>
      <c r="G19" s="60">
        <v>58</v>
      </c>
      <c r="H19" s="61">
        <v>1</v>
      </c>
      <c r="I19" s="57">
        <v>495</v>
      </c>
      <c r="J19" s="62">
        <f t="shared" si="0"/>
        <v>28710</v>
      </c>
      <c r="K19" s="59" t="s">
        <v>121</v>
      </c>
    </row>
    <row r="20" spans="1:11" x14ac:dyDescent="0.25">
      <c r="A20" s="13"/>
      <c r="B20" s="58">
        <v>41085</v>
      </c>
      <c r="C20" s="59">
        <v>5227</v>
      </c>
      <c r="D20" s="59">
        <v>42104</v>
      </c>
      <c r="E20" s="59" t="s">
        <v>163</v>
      </c>
      <c r="F20" s="59" t="s">
        <v>15</v>
      </c>
      <c r="G20" s="60">
        <v>50</v>
      </c>
      <c r="H20" s="61">
        <v>2</v>
      </c>
      <c r="I20" s="57">
        <v>495</v>
      </c>
      <c r="J20" s="62">
        <f t="shared" ref="J20:J25" si="1">G20*I20</f>
        <v>24750</v>
      </c>
      <c r="K20" s="59" t="s">
        <v>11</v>
      </c>
    </row>
    <row r="21" spans="1:11" x14ac:dyDescent="0.25">
      <c r="A21" s="13"/>
      <c r="B21" s="58">
        <v>41085</v>
      </c>
      <c r="C21" s="59">
        <v>5228</v>
      </c>
      <c r="D21" s="59">
        <v>42103</v>
      </c>
      <c r="E21" s="59" t="s">
        <v>178</v>
      </c>
      <c r="F21" s="59" t="s">
        <v>179</v>
      </c>
      <c r="G21" s="60">
        <v>100</v>
      </c>
      <c r="H21" s="61">
        <v>2</v>
      </c>
      <c r="I21" s="57">
        <v>495</v>
      </c>
      <c r="J21" s="62">
        <f t="shared" si="1"/>
        <v>49500</v>
      </c>
      <c r="K21" s="59" t="s">
        <v>10</v>
      </c>
    </row>
    <row r="22" spans="1:11" x14ac:dyDescent="0.25">
      <c r="A22" s="13"/>
      <c r="B22" s="46">
        <v>41086</v>
      </c>
      <c r="C22" s="47">
        <v>5229</v>
      </c>
      <c r="D22" s="47">
        <v>42111</v>
      </c>
      <c r="E22" s="47" t="s">
        <v>146</v>
      </c>
      <c r="F22" s="47" t="s">
        <v>35</v>
      </c>
      <c r="G22" s="48">
        <v>148</v>
      </c>
      <c r="H22" s="49">
        <v>2</v>
      </c>
      <c r="I22" s="57">
        <v>495</v>
      </c>
      <c r="J22" s="62">
        <f t="shared" si="1"/>
        <v>73260</v>
      </c>
      <c r="K22" s="47" t="s">
        <v>11</v>
      </c>
    </row>
    <row r="23" spans="1:11" x14ac:dyDescent="0.25">
      <c r="A23" s="13"/>
      <c r="B23" s="46">
        <v>41087</v>
      </c>
      <c r="C23" s="47">
        <v>5230</v>
      </c>
      <c r="D23" s="47">
        <v>42123</v>
      </c>
      <c r="E23" s="47" t="s">
        <v>156</v>
      </c>
      <c r="F23" s="47" t="s">
        <v>180</v>
      </c>
      <c r="G23" s="48">
        <v>172</v>
      </c>
      <c r="H23" s="49">
        <v>2</v>
      </c>
      <c r="I23" s="57">
        <v>495</v>
      </c>
      <c r="J23" s="62">
        <f t="shared" si="1"/>
        <v>85140</v>
      </c>
      <c r="K23" s="47" t="s">
        <v>11</v>
      </c>
    </row>
    <row r="24" spans="1:11" x14ac:dyDescent="0.25">
      <c r="A24" s="13"/>
      <c r="B24" s="46">
        <v>41087</v>
      </c>
      <c r="C24" s="47">
        <v>5231</v>
      </c>
      <c r="D24" s="47">
        <v>42124</v>
      </c>
      <c r="E24" s="47" t="s">
        <v>163</v>
      </c>
      <c r="F24" s="47" t="s">
        <v>15</v>
      </c>
      <c r="G24" s="48">
        <v>50</v>
      </c>
      <c r="H24" s="49">
        <v>2</v>
      </c>
      <c r="I24" s="57">
        <v>495</v>
      </c>
      <c r="J24" s="62">
        <f t="shared" si="1"/>
        <v>24750</v>
      </c>
      <c r="K24" s="47" t="s">
        <v>11</v>
      </c>
    </row>
    <row r="25" spans="1:11" x14ac:dyDescent="0.25">
      <c r="A25" s="13"/>
      <c r="B25" s="46">
        <v>41087</v>
      </c>
      <c r="C25" s="47">
        <v>5232</v>
      </c>
      <c r="D25" s="47">
        <v>42167</v>
      </c>
      <c r="E25" s="47" t="s">
        <v>73</v>
      </c>
      <c r="F25" s="47" t="s">
        <v>181</v>
      </c>
      <c r="G25" s="48">
        <v>300</v>
      </c>
      <c r="H25" s="49">
        <v>2</v>
      </c>
      <c r="I25" s="57">
        <v>495</v>
      </c>
      <c r="J25" s="62">
        <f t="shared" si="1"/>
        <v>148500</v>
      </c>
      <c r="K25" s="47" t="s">
        <v>17</v>
      </c>
    </row>
    <row r="26" spans="1:11" ht="15.75" thickBot="1" x14ac:dyDescent="0.3">
      <c r="A26" s="13"/>
      <c r="B26" s="21"/>
      <c r="C26" s="21"/>
      <c r="D26" s="22"/>
      <c r="E26" s="23"/>
      <c r="F26" s="23"/>
      <c r="G26" s="6">
        <f>SUM(G5:G25)</f>
        <v>2518</v>
      </c>
      <c r="H26" s="24"/>
      <c r="I26" s="25"/>
      <c r="J26" s="26">
        <f>SUM(J5:J25)</f>
        <v>1249735</v>
      </c>
    </row>
    <row r="27" spans="1:11" ht="15.75" thickBot="1" x14ac:dyDescent="0.3">
      <c r="A27" s="13"/>
      <c r="B27" s="21"/>
      <c r="D27" s="20"/>
      <c r="E27" s="20"/>
      <c r="F27" s="20"/>
    </row>
    <row r="28" spans="1:11" ht="15.75" x14ac:dyDescent="0.25">
      <c r="A28" s="13"/>
      <c r="F28" s="28" t="s">
        <v>22</v>
      </c>
    </row>
    <row r="29" spans="1:11" ht="19.5" thickBot="1" x14ac:dyDescent="0.35">
      <c r="A29" s="13"/>
      <c r="F29" s="29"/>
      <c r="I29" s="30" t="s">
        <v>23</v>
      </c>
      <c r="J29" s="30" t="s">
        <v>24</v>
      </c>
    </row>
    <row r="30" spans="1:11" ht="15.75" thickBot="1" x14ac:dyDescent="0.3">
      <c r="A30" s="13"/>
      <c r="F30" s="29"/>
      <c r="I30" s="31">
        <f>J30/495</f>
        <v>15.148303030303028</v>
      </c>
      <c r="J30" s="32">
        <f>J26*3%/5</f>
        <v>7498.4099999999989</v>
      </c>
    </row>
    <row r="31" spans="1:11" ht="15.75" thickBot="1" x14ac:dyDescent="0.3">
      <c r="A31" s="13"/>
      <c r="F31" s="33"/>
    </row>
    <row r="32" spans="1:11" x14ac:dyDescent="0.25">
      <c r="A32" s="13"/>
    </row>
    <row r="33" spans="1:13" x14ac:dyDescent="0.25">
      <c r="A33" s="13"/>
      <c r="L33" s="14"/>
    </row>
    <row r="34" spans="1:13" x14ac:dyDescent="0.25">
      <c r="A34" s="13"/>
      <c r="L34" s="14"/>
    </row>
    <row r="35" spans="1:13" x14ac:dyDescent="0.25">
      <c r="A35" s="13"/>
      <c r="L35" s="14"/>
    </row>
    <row r="36" spans="1:13" x14ac:dyDescent="0.25">
      <c r="A36" s="13"/>
      <c r="L36" s="14"/>
    </row>
    <row r="37" spans="1:13" x14ac:dyDescent="0.25">
      <c r="A37" s="13"/>
    </row>
    <row r="38" spans="1:13" x14ac:dyDescent="0.25">
      <c r="A38" s="13"/>
    </row>
    <row r="39" spans="1:13" x14ac:dyDescent="0.25">
      <c r="A39" s="13"/>
    </row>
    <row r="40" spans="1:13" x14ac:dyDescent="0.25">
      <c r="A40" s="13"/>
      <c r="L40" s="14"/>
      <c r="M40" s="14"/>
    </row>
    <row r="41" spans="1:13" x14ac:dyDescent="0.25">
      <c r="A41" s="13"/>
      <c r="L41" s="14"/>
      <c r="M41" s="14"/>
    </row>
    <row r="42" spans="1:13" x14ac:dyDescent="0.25">
      <c r="A42" s="13"/>
      <c r="L42" s="14"/>
      <c r="M42" s="14"/>
    </row>
    <row r="43" spans="1:13" x14ac:dyDescent="0.25">
      <c r="A43" s="13"/>
      <c r="L43" s="14"/>
      <c r="M43" s="14"/>
    </row>
    <row r="44" spans="1:13" x14ac:dyDescent="0.25">
      <c r="A44" s="13"/>
      <c r="L44" s="14"/>
      <c r="M44" s="14"/>
    </row>
    <row r="45" spans="1:13" x14ac:dyDescent="0.25">
      <c r="A45" s="13"/>
      <c r="L45" s="15"/>
      <c r="M45" s="14"/>
    </row>
    <row r="46" spans="1:13" x14ac:dyDescent="0.25">
      <c r="A46" s="13"/>
      <c r="L46" s="14"/>
      <c r="M46" s="14"/>
    </row>
    <row r="47" spans="1:13" x14ac:dyDescent="0.25">
      <c r="A47" s="13"/>
      <c r="L47" s="51"/>
      <c r="M47" s="14"/>
    </row>
    <row r="48" spans="1:13" x14ac:dyDescent="0.25">
      <c r="A48" s="13"/>
      <c r="L48" s="51"/>
      <c r="M48" s="14"/>
    </row>
    <row r="49" spans="1:13" x14ac:dyDescent="0.25">
      <c r="A49" s="13"/>
      <c r="L49" s="51"/>
      <c r="M49" s="14"/>
    </row>
    <row r="50" spans="1:13" x14ac:dyDescent="0.25">
      <c r="A50" s="13"/>
      <c r="L50" s="51"/>
      <c r="M50" s="14"/>
    </row>
    <row r="51" spans="1:13" x14ac:dyDescent="0.25">
      <c r="A51" s="13"/>
      <c r="L51" s="51"/>
      <c r="M51" s="14"/>
    </row>
    <row r="52" spans="1:13" x14ac:dyDescent="0.25">
      <c r="A52" s="13"/>
      <c r="L52" s="51"/>
      <c r="M52" s="14"/>
    </row>
    <row r="53" spans="1:13" x14ac:dyDescent="0.25">
      <c r="A53" s="13"/>
      <c r="L53" s="51"/>
      <c r="M53" s="14"/>
    </row>
    <row r="54" spans="1:13" x14ac:dyDescent="0.25">
      <c r="A54" s="13"/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L56" s="14"/>
      <c r="M56" s="14"/>
    </row>
    <row r="57" spans="1:13" x14ac:dyDescent="0.25">
      <c r="A57" s="13"/>
      <c r="L57" s="14"/>
      <c r="M57" s="14"/>
    </row>
    <row r="58" spans="1:13" x14ac:dyDescent="0.25">
      <c r="A58" s="13"/>
      <c r="L58" s="14"/>
      <c r="M58" s="14"/>
    </row>
    <row r="59" spans="1:13" x14ac:dyDescent="0.25">
      <c r="A59" s="13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3"/>
  <sheetViews>
    <sheetView topLeftCell="A64" zoomScale="106" zoomScaleNormal="106" workbookViewId="0">
      <selection activeCell="G67" sqref="G67:G68"/>
    </sheetView>
  </sheetViews>
  <sheetFormatPr baseColWidth="10" defaultRowHeight="15" x14ac:dyDescent="0.25"/>
  <cols>
    <col min="1" max="1" width="1.42578125" style="1" customWidth="1"/>
    <col min="2" max="2" width="11.28515625" style="1" customWidth="1"/>
    <col min="3" max="3" width="10.28515625" style="1" customWidth="1"/>
    <col min="4" max="4" width="10.140625" style="1" customWidth="1"/>
    <col min="5" max="5" width="22.140625" style="1" customWidth="1"/>
    <col min="6" max="6" width="47.285156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183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4">
        <v>41091</v>
      </c>
      <c r="C5" s="5">
        <v>5233</v>
      </c>
      <c r="D5" s="5">
        <v>42210</v>
      </c>
      <c r="E5" s="5" t="s">
        <v>156</v>
      </c>
      <c r="F5" s="5" t="s">
        <v>184</v>
      </c>
      <c r="G5" s="10">
        <v>615</v>
      </c>
      <c r="H5" s="11">
        <v>3</v>
      </c>
      <c r="I5" s="57">
        <v>495</v>
      </c>
      <c r="J5" s="57">
        <f>G5*I5</f>
        <v>304425</v>
      </c>
      <c r="K5" s="5" t="s">
        <v>10</v>
      </c>
    </row>
    <row r="6" spans="2:11" x14ac:dyDescent="0.25">
      <c r="B6" s="34"/>
      <c r="C6" s="35">
        <v>5234</v>
      </c>
      <c r="D6" s="35"/>
      <c r="E6" s="35"/>
      <c r="F6" s="35" t="s">
        <v>185</v>
      </c>
      <c r="G6" s="36"/>
      <c r="H6" s="37"/>
      <c r="I6" s="38">
        <v>495</v>
      </c>
      <c r="J6" s="38"/>
      <c r="K6" s="35"/>
    </row>
    <row r="7" spans="2:11" x14ac:dyDescent="0.25">
      <c r="B7" s="70"/>
      <c r="C7" s="71">
        <v>5235</v>
      </c>
      <c r="D7" s="71"/>
      <c r="E7" s="71"/>
      <c r="F7" s="71" t="s">
        <v>186</v>
      </c>
      <c r="G7" s="72"/>
      <c r="H7" s="73"/>
      <c r="I7" s="68">
        <v>495</v>
      </c>
      <c r="J7" s="68"/>
      <c r="K7" s="71"/>
    </row>
    <row r="8" spans="2:11" x14ac:dyDescent="0.25">
      <c r="B8" s="70"/>
      <c r="C8" s="71">
        <v>5236</v>
      </c>
      <c r="D8" s="71"/>
      <c r="E8" s="71"/>
      <c r="F8" s="71" t="s">
        <v>186</v>
      </c>
      <c r="G8" s="72"/>
      <c r="H8" s="73"/>
      <c r="I8" s="68">
        <v>495</v>
      </c>
      <c r="J8" s="68"/>
      <c r="K8" s="71"/>
    </row>
    <row r="9" spans="2:11" x14ac:dyDescent="0.25">
      <c r="B9" s="4">
        <v>41094</v>
      </c>
      <c r="C9" s="5">
        <v>5237</v>
      </c>
      <c r="D9" s="5">
        <v>42247</v>
      </c>
      <c r="E9" s="5" t="s">
        <v>146</v>
      </c>
      <c r="F9" s="5" t="s">
        <v>187</v>
      </c>
      <c r="G9" s="10">
        <v>53</v>
      </c>
      <c r="H9" s="11">
        <v>1</v>
      </c>
      <c r="I9" s="57">
        <v>495</v>
      </c>
      <c r="J9" s="57">
        <f t="shared" ref="J9:J17" si="0">G9*I9</f>
        <v>26235</v>
      </c>
      <c r="K9" s="5" t="s">
        <v>10</v>
      </c>
    </row>
    <row r="10" spans="2:11" x14ac:dyDescent="0.25">
      <c r="B10" s="4">
        <v>41094</v>
      </c>
      <c r="C10" s="5">
        <v>5238</v>
      </c>
      <c r="D10" s="5">
        <v>42252</v>
      </c>
      <c r="E10" s="5" t="s">
        <v>146</v>
      </c>
      <c r="F10" s="5" t="s">
        <v>187</v>
      </c>
      <c r="G10" s="10">
        <v>252</v>
      </c>
      <c r="H10" s="11">
        <v>4</v>
      </c>
      <c r="I10" s="57">
        <v>495</v>
      </c>
      <c r="J10" s="57">
        <f t="shared" si="0"/>
        <v>124740</v>
      </c>
      <c r="K10" s="5" t="s">
        <v>10</v>
      </c>
    </row>
    <row r="11" spans="2:11" x14ac:dyDescent="0.25">
      <c r="B11" s="58">
        <v>41094</v>
      </c>
      <c r="C11" s="59">
        <v>5239</v>
      </c>
      <c r="D11" s="59">
        <v>42253</v>
      </c>
      <c r="E11" s="59" t="s">
        <v>156</v>
      </c>
      <c r="F11" s="59" t="s">
        <v>188</v>
      </c>
      <c r="G11" s="60">
        <v>92</v>
      </c>
      <c r="H11" s="61">
        <v>2</v>
      </c>
      <c r="I11" s="57">
        <v>495</v>
      </c>
      <c r="J11" s="62">
        <f t="shared" si="0"/>
        <v>45540</v>
      </c>
      <c r="K11" s="59" t="s">
        <v>10</v>
      </c>
    </row>
    <row r="12" spans="2:11" x14ac:dyDescent="0.25">
      <c r="B12" s="58">
        <v>41094</v>
      </c>
      <c r="C12" s="59">
        <v>5240</v>
      </c>
      <c r="D12" s="59">
        <v>42253</v>
      </c>
      <c r="E12" s="59" t="s">
        <v>146</v>
      </c>
      <c r="F12" s="59" t="s">
        <v>187</v>
      </c>
      <c r="G12" s="60">
        <v>150</v>
      </c>
      <c r="H12" s="61">
        <v>2</v>
      </c>
      <c r="I12" s="57">
        <v>495</v>
      </c>
      <c r="J12" s="62">
        <f t="shared" si="0"/>
        <v>74250</v>
      </c>
      <c r="K12" s="59" t="s">
        <v>10</v>
      </c>
    </row>
    <row r="13" spans="2:11" x14ac:dyDescent="0.25">
      <c r="B13" s="58">
        <v>41095</v>
      </c>
      <c r="C13" s="61">
        <v>5241</v>
      </c>
      <c r="D13" s="59">
        <v>42256</v>
      </c>
      <c r="E13" s="59" t="s">
        <v>148</v>
      </c>
      <c r="F13" s="59" t="s">
        <v>120</v>
      </c>
      <c r="G13" s="60">
        <v>90</v>
      </c>
      <c r="H13" s="61">
        <v>2</v>
      </c>
      <c r="I13" s="57">
        <v>495</v>
      </c>
      <c r="J13" s="62">
        <f t="shared" si="0"/>
        <v>44550</v>
      </c>
      <c r="K13" s="59" t="s">
        <v>10</v>
      </c>
    </row>
    <row r="14" spans="2:11" x14ac:dyDescent="0.25">
      <c r="B14" s="58">
        <v>41095</v>
      </c>
      <c r="C14" s="59">
        <v>5242</v>
      </c>
      <c r="D14" s="59">
        <v>42258</v>
      </c>
      <c r="E14" s="59" t="s">
        <v>148</v>
      </c>
      <c r="F14" s="59" t="s">
        <v>120</v>
      </c>
      <c r="G14" s="60">
        <v>90</v>
      </c>
      <c r="H14" s="61">
        <v>2</v>
      </c>
      <c r="I14" s="57">
        <v>495</v>
      </c>
      <c r="J14" s="62">
        <f t="shared" si="0"/>
        <v>44550</v>
      </c>
      <c r="K14" s="59" t="s">
        <v>10</v>
      </c>
    </row>
    <row r="15" spans="2:11" x14ac:dyDescent="0.25">
      <c r="B15" s="64"/>
      <c r="C15" s="65">
        <v>5243</v>
      </c>
      <c r="D15" s="65"/>
      <c r="E15" s="65"/>
      <c r="F15" s="65" t="s">
        <v>186</v>
      </c>
      <c r="G15" s="66"/>
      <c r="H15" s="67"/>
      <c r="I15" s="68">
        <v>495</v>
      </c>
      <c r="J15" s="69">
        <f t="shared" si="0"/>
        <v>0</v>
      </c>
      <c r="K15" s="65"/>
    </row>
    <row r="16" spans="2:11" x14ac:dyDescent="0.25">
      <c r="B16" s="64"/>
      <c r="C16" s="65">
        <v>5244</v>
      </c>
      <c r="D16" s="65"/>
      <c r="E16" s="65"/>
      <c r="F16" s="65" t="s">
        <v>186</v>
      </c>
      <c r="G16" s="66"/>
      <c r="H16" s="67"/>
      <c r="I16" s="68">
        <v>495</v>
      </c>
      <c r="J16" s="69">
        <f t="shared" si="0"/>
        <v>0</v>
      </c>
      <c r="K16" s="65"/>
    </row>
    <row r="17" spans="1:11" x14ac:dyDescent="0.25">
      <c r="B17" s="52"/>
      <c r="C17" s="53">
        <v>5245</v>
      </c>
      <c r="D17" s="53"/>
      <c r="E17" s="53"/>
      <c r="F17" s="53" t="s">
        <v>185</v>
      </c>
      <c r="G17" s="54"/>
      <c r="H17" s="55"/>
      <c r="I17" s="38">
        <v>495</v>
      </c>
      <c r="J17" s="56">
        <f t="shared" si="0"/>
        <v>0</v>
      </c>
      <c r="K17" s="53"/>
    </row>
    <row r="18" spans="1:11" x14ac:dyDescent="0.25">
      <c r="B18" s="58">
        <v>41097</v>
      </c>
      <c r="C18" s="59">
        <v>5246</v>
      </c>
      <c r="D18" s="59">
        <v>42293</v>
      </c>
      <c r="E18" s="59" t="s">
        <v>190</v>
      </c>
      <c r="F18" s="63" t="s">
        <v>191</v>
      </c>
      <c r="G18" s="60">
        <v>150</v>
      </c>
      <c r="H18" s="61">
        <v>2</v>
      </c>
      <c r="I18" s="57">
        <v>495</v>
      </c>
      <c r="J18" s="62">
        <f>G18*I19</f>
        <v>74250</v>
      </c>
      <c r="K18" s="59" t="s">
        <v>10</v>
      </c>
    </row>
    <row r="19" spans="1:11" x14ac:dyDescent="0.25">
      <c r="A19" s="13"/>
      <c r="B19" s="52"/>
      <c r="C19" s="53">
        <v>5247</v>
      </c>
      <c r="D19" s="53"/>
      <c r="E19" s="53"/>
      <c r="F19" s="53" t="s">
        <v>185</v>
      </c>
      <c r="G19" s="54"/>
      <c r="H19" s="55"/>
      <c r="I19" s="38">
        <v>495</v>
      </c>
      <c r="J19" s="56">
        <f>G19*I20</f>
        <v>0</v>
      </c>
      <c r="K19" s="53"/>
    </row>
    <row r="20" spans="1:11" x14ac:dyDescent="0.25">
      <c r="A20" s="13"/>
      <c r="B20" s="64"/>
      <c r="C20" s="65">
        <v>5248</v>
      </c>
      <c r="D20" s="65"/>
      <c r="E20" s="65"/>
      <c r="F20" s="65" t="s">
        <v>186</v>
      </c>
      <c r="G20" s="66"/>
      <c r="H20" s="67"/>
      <c r="I20" s="68">
        <v>495</v>
      </c>
      <c r="J20" s="69">
        <f t="shared" ref="J20:J38" si="1">G20*I20</f>
        <v>0</v>
      </c>
      <c r="K20" s="65"/>
    </row>
    <row r="21" spans="1:11" x14ac:dyDescent="0.25">
      <c r="A21" s="13"/>
      <c r="B21" s="64"/>
      <c r="C21" s="65">
        <v>5249</v>
      </c>
      <c r="D21" s="65"/>
      <c r="E21" s="65"/>
      <c r="F21" s="65" t="s">
        <v>186</v>
      </c>
      <c r="G21" s="66"/>
      <c r="H21" s="67"/>
      <c r="I21" s="68">
        <v>495</v>
      </c>
      <c r="J21" s="69">
        <f t="shared" si="1"/>
        <v>0</v>
      </c>
      <c r="K21" s="65"/>
    </row>
    <row r="22" spans="1:11" x14ac:dyDescent="0.25">
      <c r="A22" s="13"/>
      <c r="B22" s="64"/>
      <c r="C22" s="65">
        <v>5250</v>
      </c>
      <c r="D22" s="65"/>
      <c r="E22" s="65"/>
      <c r="F22" s="65" t="s">
        <v>186</v>
      </c>
      <c r="G22" s="66"/>
      <c r="H22" s="67"/>
      <c r="I22" s="68">
        <v>495</v>
      </c>
      <c r="J22" s="69">
        <f t="shared" si="1"/>
        <v>0</v>
      </c>
      <c r="K22" s="65"/>
    </row>
    <row r="23" spans="1:11" x14ac:dyDescent="0.25">
      <c r="A23" s="13"/>
      <c r="B23" s="64"/>
      <c r="C23" s="65">
        <v>5251</v>
      </c>
      <c r="D23" s="65"/>
      <c r="E23" s="65"/>
      <c r="F23" s="65" t="s">
        <v>186</v>
      </c>
      <c r="G23" s="66"/>
      <c r="H23" s="67"/>
      <c r="I23" s="68">
        <v>495</v>
      </c>
      <c r="J23" s="69">
        <f t="shared" si="1"/>
        <v>0</v>
      </c>
      <c r="K23" s="65"/>
    </row>
    <row r="24" spans="1:11" x14ac:dyDescent="0.25">
      <c r="A24" s="13"/>
      <c r="B24" s="64"/>
      <c r="C24" s="65">
        <v>5252</v>
      </c>
      <c r="D24" s="65"/>
      <c r="E24" s="65"/>
      <c r="F24" s="65" t="s">
        <v>186</v>
      </c>
      <c r="G24" s="66"/>
      <c r="H24" s="67"/>
      <c r="I24" s="68">
        <v>495</v>
      </c>
      <c r="J24" s="69">
        <f t="shared" si="1"/>
        <v>0</v>
      </c>
      <c r="K24" s="65"/>
    </row>
    <row r="25" spans="1:11" x14ac:dyDescent="0.25">
      <c r="A25" s="13"/>
      <c r="B25" s="64"/>
      <c r="C25" s="65">
        <v>5253</v>
      </c>
      <c r="D25" s="65"/>
      <c r="E25" s="65"/>
      <c r="F25" s="65" t="s">
        <v>186</v>
      </c>
      <c r="G25" s="66"/>
      <c r="H25" s="67" t="s">
        <v>189</v>
      </c>
      <c r="I25" s="68">
        <v>495</v>
      </c>
      <c r="J25" s="69">
        <f t="shared" si="1"/>
        <v>0</v>
      </c>
      <c r="K25" s="65"/>
    </row>
    <row r="26" spans="1:11" x14ac:dyDescent="0.25">
      <c r="A26" s="13"/>
      <c r="B26" s="64"/>
      <c r="C26" s="65">
        <v>5254</v>
      </c>
      <c r="D26" s="65"/>
      <c r="E26" s="65"/>
      <c r="F26" s="65" t="s">
        <v>186</v>
      </c>
      <c r="G26" s="66"/>
      <c r="H26" s="67"/>
      <c r="I26" s="68">
        <v>495</v>
      </c>
      <c r="J26" s="69">
        <f t="shared" si="1"/>
        <v>0</v>
      </c>
      <c r="K26" s="65"/>
    </row>
    <row r="27" spans="1:11" x14ac:dyDescent="0.25">
      <c r="A27" s="13"/>
      <c r="B27" s="64"/>
      <c r="C27" s="65">
        <v>5255</v>
      </c>
      <c r="D27" s="65"/>
      <c r="E27" s="65"/>
      <c r="F27" s="65" t="s">
        <v>186</v>
      </c>
      <c r="G27" s="66"/>
      <c r="H27" s="67"/>
      <c r="I27" s="68">
        <v>495</v>
      </c>
      <c r="J27" s="69">
        <f t="shared" si="1"/>
        <v>0</v>
      </c>
      <c r="K27" s="65"/>
    </row>
    <row r="28" spans="1:11" x14ac:dyDescent="0.25">
      <c r="A28" s="13"/>
      <c r="B28" s="46">
        <v>41100</v>
      </c>
      <c r="C28" s="47">
        <v>5256</v>
      </c>
      <c r="D28" s="47">
        <v>42330</v>
      </c>
      <c r="E28" s="47" t="s">
        <v>163</v>
      </c>
      <c r="F28" s="47" t="s">
        <v>192</v>
      </c>
      <c r="G28" s="48">
        <v>50</v>
      </c>
      <c r="H28" s="49">
        <v>2</v>
      </c>
      <c r="I28" s="57">
        <v>495</v>
      </c>
      <c r="J28" s="62">
        <f t="shared" si="1"/>
        <v>24750</v>
      </c>
      <c r="K28" s="47" t="s">
        <v>121</v>
      </c>
    </row>
    <row r="29" spans="1:11" x14ac:dyDescent="0.25">
      <c r="A29" s="13"/>
      <c r="B29" s="64"/>
      <c r="C29" s="65">
        <v>5257</v>
      </c>
      <c r="D29" s="65"/>
      <c r="E29" s="65"/>
      <c r="F29" s="65" t="s">
        <v>186</v>
      </c>
      <c r="G29" s="66"/>
      <c r="H29" s="67"/>
      <c r="I29" s="68">
        <v>495</v>
      </c>
      <c r="J29" s="69">
        <f t="shared" si="1"/>
        <v>0</v>
      </c>
      <c r="K29" s="65"/>
    </row>
    <row r="30" spans="1:11" x14ac:dyDescent="0.25">
      <c r="A30" s="13"/>
      <c r="B30" s="46">
        <v>41100</v>
      </c>
      <c r="C30" s="47">
        <v>5258</v>
      </c>
      <c r="D30" s="47"/>
      <c r="E30" s="47" t="s">
        <v>190</v>
      </c>
      <c r="F30" s="47" t="s">
        <v>167</v>
      </c>
      <c r="G30" s="48">
        <v>85</v>
      </c>
      <c r="H30" s="49">
        <v>1</v>
      </c>
      <c r="I30" s="57">
        <v>495</v>
      </c>
      <c r="J30" s="62">
        <f t="shared" si="1"/>
        <v>42075</v>
      </c>
      <c r="K30" s="47" t="s">
        <v>10</v>
      </c>
    </row>
    <row r="31" spans="1:11" x14ac:dyDescent="0.25">
      <c r="A31" s="13"/>
      <c r="B31" s="46">
        <v>41100</v>
      </c>
      <c r="C31" s="47">
        <v>5259</v>
      </c>
      <c r="D31" s="47"/>
      <c r="E31" s="47" t="s">
        <v>190</v>
      </c>
      <c r="F31" s="47" t="s">
        <v>160</v>
      </c>
      <c r="G31" s="48">
        <v>90</v>
      </c>
      <c r="H31" s="49">
        <v>1</v>
      </c>
      <c r="I31" s="57">
        <v>495</v>
      </c>
      <c r="J31" s="62">
        <f t="shared" si="1"/>
        <v>44550</v>
      </c>
      <c r="K31" s="47" t="s">
        <v>10</v>
      </c>
    </row>
    <row r="32" spans="1:11" x14ac:dyDescent="0.25">
      <c r="A32" s="13"/>
      <c r="B32" s="46">
        <v>41101</v>
      </c>
      <c r="C32" s="47">
        <v>5260</v>
      </c>
      <c r="D32" s="47">
        <v>42364</v>
      </c>
      <c r="E32" s="47" t="s">
        <v>156</v>
      </c>
      <c r="F32" s="47" t="s">
        <v>193</v>
      </c>
      <c r="G32" s="48">
        <v>324</v>
      </c>
      <c r="H32" s="49">
        <v>2</v>
      </c>
      <c r="I32" s="57">
        <v>495</v>
      </c>
      <c r="J32" s="62">
        <f t="shared" si="1"/>
        <v>160380</v>
      </c>
      <c r="K32" s="47" t="s">
        <v>121</v>
      </c>
    </row>
    <row r="33" spans="1:13" x14ac:dyDescent="0.25">
      <c r="A33" s="13"/>
      <c r="B33" s="46">
        <v>41101</v>
      </c>
      <c r="C33" s="47">
        <v>5261</v>
      </c>
      <c r="D33" s="47">
        <v>42365</v>
      </c>
      <c r="E33" s="47" t="s">
        <v>163</v>
      </c>
      <c r="F33" s="47" t="s">
        <v>192</v>
      </c>
      <c r="G33" s="48">
        <v>50</v>
      </c>
      <c r="H33" s="49">
        <v>2</v>
      </c>
      <c r="I33" s="57">
        <v>495</v>
      </c>
      <c r="J33" s="62">
        <f t="shared" si="1"/>
        <v>24750</v>
      </c>
      <c r="K33" s="47" t="s">
        <v>121</v>
      </c>
      <c r="L33" s="14"/>
    </row>
    <row r="34" spans="1:13" x14ac:dyDescent="0.25">
      <c r="A34" s="13"/>
      <c r="B34" s="64"/>
      <c r="C34" s="65">
        <v>5262</v>
      </c>
      <c r="D34" s="65"/>
      <c r="E34" s="65"/>
      <c r="F34" s="65" t="s">
        <v>186</v>
      </c>
      <c r="G34" s="66"/>
      <c r="H34" s="67"/>
      <c r="I34" s="68">
        <v>495</v>
      </c>
      <c r="J34" s="69">
        <f t="shared" si="1"/>
        <v>0</v>
      </c>
      <c r="K34" s="65"/>
      <c r="L34" s="14"/>
    </row>
    <row r="35" spans="1:13" x14ac:dyDescent="0.25">
      <c r="A35" s="13"/>
      <c r="B35" s="64"/>
      <c r="C35" s="65">
        <v>5263</v>
      </c>
      <c r="D35" s="65"/>
      <c r="E35" s="65"/>
      <c r="F35" s="65" t="s">
        <v>186</v>
      </c>
      <c r="G35" s="66"/>
      <c r="H35" s="67"/>
      <c r="I35" s="68">
        <v>495</v>
      </c>
      <c r="J35" s="69">
        <f t="shared" si="1"/>
        <v>0</v>
      </c>
      <c r="K35" s="65"/>
      <c r="L35" s="14"/>
    </row>
    <row r="36" spans="1:13" x14ac:dyDescent="0.25">
      <c r="A36" s="13"/>
      <c r="B36" s="46">
        <v>41102</v>
      </c>
      <c r="C36" s="47">
        <v>5264</v>
      </c>
      <c r="D36" s="59">
        <v>42469</v>
      </c>
      <c r="E36" s="47" t="s">
        <v>163</v>
      </c>
      <c r="F36" s="47" t="s">
        <v>192</v>
      </c>
      <c r="G36" s="48">
        <v>175</v>
      </c>
      <c r="H36" s="49">
        <v>7</v>
      </c>
      <c r="I36" s="57">
        <v>495</v>
      </c>
      <c r="J36" s="62">
        <f t="shared" si="1"/>
        <v>86625</v>
      </c>
      <c r="K36" s="47" t="s">
        <v>121</v>
      </c>
      <c r="L36" s="14"/>
    </row>
    <row r="37" spans="1:13" x14ac:dyDescent="0.25">
      <c r="A37" s="13"/>
      <c r="B37" s="46">
        <v>41102</v>
      </c>
      <c r="C37" s="47">
        <v>5265</v>
      </c>
      <c r="D37" s="47">
        <v>42388</v>
      </c>
      <c r="E37" s="47" t="s">
        <v>156</v>
      </c>
      <c r="F37" s="47" t="s">
        <v>188</v>
      </c>
      <c r="G37" s="48">
        <v>98</v>
      </c>
      <c r="H37" s="49">
        <v>2</v>
      </c>
      <c r="I37" s="57">
        <v>495</v>
      </c>
      <c r="J37" s="62">
        <f t="shared" si="1"/>
        <v>48510</v>
      </c>
      <c r="K37" s="47" t="s">
        <v>121</v>
      </c>
    </row>
    <row r="38" spans="1:13" x14ac:dyDescent="0.25">
      <c r="A38" s="13"/>
      <c r="B38" s="46">
        <v>41104</v>
      </c>
      <c r="C38" s="47">
        <v>5266</v>
      </c>
      <c r="D38" s="47">
        <v>42412</v>
      </c>
      <c r="E38" s="47" t="s">
        <v>163</v>
      </c>
      <c r="F38" s="47" t="s">
        <v>192</v>
      </c>
      <c r="G38" s="48">
        <v>50</v>
      </c>
      <c r="H38" s="49">
        <v>2</v>
      </c>
      <c r="I38" s="57">
        <v>495</v>
      </c>
      <c r="J38" s="62">
        <f t="shared" si="1"/>
        <v>24750</v>
      </c>
      <c r="K38" s="47" t="s">
        <v>133</v>
      </c>
    </row>
    <row r="39" spans="1:13" x14ac:dyDescent="0.25">
      <c r="A39" s="13"/>
      <c r="B39" s="64"/>
      <c r="C39" s="65">
        <v>5267</v>
      </c>
      <c r="D39" s="65"/>
      <c r="E39" s="65"/>
      <c r="F39" s="65" t="s">
        <v>186</v>
      </c>
      <c r="G39" s="66"/>
      <c r="H39" s="67"/>
      <c r="I39" s="68">
        <v>495</v>
      </c>
      <c r="J39" s="69"/>
      <c r="K39" s="65"/>
    </row>
    <row r="40" spans="1:13" x14ac:dyDescent="0.25">
      <c r="A40" s="13"/>
      <c r="B40" s="64"/>
      <c r="C40" s="65">
        <v>5268</v>
      </c>
      <c r="D40" s="65"/>
      <c r="E40" s="65"/>
      <c r="F40" s="65" t="s">
        <v>186</v>
      </c>
      <c r="G40" s="66"/>
      <c r="H40" s="67"/>
      <c r="I40" s="68">
        <v>495</v>
      </c>
      <c r="J40" s="69"/>
      <c r="K40" s="65"/>
      <c r="L40" s="14"/>
      <c r="M40" s="14"/>
    </row>
    <row r="41" spans="1:13" x14ac:dyDescent="0.25">
      <c r="A41" s="13"/>
      <c r="B41" s="46">
        <v>41109</v>
      </c>
      <c r="C41" s="47">
        <v>5269</v>
      </c>
      <c r="D41" s="47">
        <v>42464</v>
      </c>
      <c r="E41" s="47" t="s">
        <v>163</v>
      </c>
      <c r="F41" s="47" t="s">
        <v>192</v>
      </c>
      <c r="G41" s="48">
        <v>50</v>
      </c>
      <c r="H41" s="49">
        <v>2</v>
      </c>
      <c r="I41" s="57">
        <v>495</v>
      </c>
      <c r="J41" s="62">
        <f>G41*I41</f>
        <v>24750</v>
      </c>
      <c r="K41" s="47" t="s">
        <v>10</v>
      </c>
      <c r="L41" s="14"/>
      <c r="M41" s="14"/>
    </row>
    <row r="42" spans="1:13" x14ac:dyDescent="0.25">
      <c r="A42" s="13"/>
      <c r="B42" s="64"/>
      <c r="C42" s="65">
        <v>5270</v>
      </c>
      <c r="D42" s="65"/>
      <c r="E42" s="65"/>
      <c r="F42" s="65" t="s">
        <v>186</v>
      </c>
      <c r="G42" s="66"/>
      <c r="H42" s="67"/>
      <c r="I42" s="68">
        <v>495</v>
      </c>
      <c r="J42" s="69">
        <f>G42*I42</f>
        <v>0</v>
      </c>
      <c r="K42" s="65"/>
      <c r="L42" s="14"/>
      <c r="M42" s="14"/>
    </row>
    <row r="43" spans="1:13" x14ac:dyDescent="0.25">
      <c r="A43" s="13"/>
      <c r="B43" s="64"/>
      <c r="C43" s="65">
        <v>5271</v>
      </c>
      <c r="D43" s="64"/>
      <c r="E43" s="64"/>
      <c r="F43" s="64" t="s">
        <v>186</v>
      </c>
      <c r="G43" s="64"/>
      <c r="H43" s="64"/>
      <c r="I43" s="68">
        <v>495</v>
      </c>
      <c r="J43" s="69">
        <f t="shared" ref="J43:J77" si="2">G43*I43</f>
        <v>0</v>
      </c>
      <c r="K43" s="64"/>
      <c r="L43" s="14"/>
      <c r="M43" s="14"/>
    </row>
    <row r="44" spans="1:13" x14ac:dyDescent="0.25">
      <c r="A44" s="13"/>
      <c r="B44" s="46">
        <v>41110</v>
      </c>
      <c r="C44" s="47">
        <v>5272</v>
      </c>
      <c r="D44" s="47">
        <v>42490</v>
      </c>
      <c r="E44" s="47" t="s">
        <v>190</v>
      </c>
      <c r="F44" s="47" t="s">
        <v>194</v>
      </c>
      <c r="G44" s="48">
        <v>130</v>
      </c>
      <c r="H44" s="49">
        <v>2</v>
      </c>
      <c r="I44" s="57">
        <v>495</v>
      </c>
      <c r="J44" s="62">
        <f t="shared" si="2"/>
        <v>64350</v>
      </c>
      <c r="K44" s="47" t="s">
        <v>133</v>
      </c>
      <c r="L44" s="14"/>
      <c r="M44" s="14"/>
    </row>
    <row r="45" spans="1:13" x14ac:dyDescent="0.25">
      <c r="A45" s="13"/>
      <c r="B45" s="64"/>
      <c r="C45" s="65">
        <v>5273</v>
      </c>
      <c r="D45" s="65"/>
      <c r="E45" s="65"/>
      <c r="F45" s="65" t="s">
        <v>186</v>
      </c>
      <c r="G45" s="66"/>
      <c r="H45" s="67"/>
      <c r="I45" s="68">
        <v>495</v>
      </c>
      <c r="J45" s="69">
        <f t="shared" si="2"/>
        <v>0</v>
      </c>
      <c r="K45" s="65"/>
      <c r="L45" s="15"/>
      <c r="M45" s="14"/>
    </row>
    <row r="46" spans="1:13" x14ac:dyDescent="0.25">
      <c r="A46" s="13"/>
      <c r="B46" s="64"/>
      <c r="C46" s="65">
        <v>5274</v>
      </c>
      <c r="D46" s="65"/>
      <c r="E46" s="65"/>
      <c r="F46" s="65" t="s">
        <v>186</v>
      </c>
      <c r="G46" s="66"/>
      <c r="H46" s="67"/>
      <c r="I46" s="68">
        <v>495</v>
      </c>
      <c r="J46" s="69">
        <f t="shared" si="2"/>
        <v>0</v>
      </c>
      <c r="K46" s="65"/>
      <c r="L46" s="14"/>
      <c r="M46" s="14"/>
    </row>
    <row r="47" spans="1:13" x14ac:dyDescent="0.25">
      <c r="A47" s="13"/>
      <c r="B47" s="46">
        <v>41111</v>
      </c>
      <c r="C47" s="47">
        <v>5275</v>
      </c>
      <c r="D47" s="59">
        <v>42535</v>
      </c>
      <c r="E47" s="47" t="s">
        <v>156</v>
      </c>
      <c r="F47" s="47" t="s">
        <v>142</v>
      </c>
      <c r="G47" s="48">
        <v>74</v>
      </c>
      <c r="H47" s="49">
        <v>2</v>
      </c>
      <c r="I47" s="57">
        <v>495</v>
      </c>
      <c r="J47" s="62">
        <f t="shared" ref="J47:J57" si="3">G47*I47</f>
        <v>36630</v>
      </c>
      <c r="K47" s="47" t="s">
        <v>17</v>
      </c>
      <c r="L47" s="51"/>
      <c r="M47" s="14"/>
    </row>
    <row r="48" spans="1:13" x14ac:dyDescent="0.25">
      <c r="A48" s="13"/>
      <c r="B48" s="46">
        <v>41111</v>
      </c>
      <c r="C48" s="47">
        <v>5276</v>
      </c>
      <c r="D48" s="59">
        <v>42504</v>
      </c>
      <c r="E48" s="47" t="s">
        <v>190</v>
      </c>
      <c r="F48" s="47" t="s">
        <v>160</v>
      </c>
      <c r="G48" s="48">
        <v>180</v>
      </c>
      <c r="H48" s="49">
        <v>2</v>
      </c>
      <c r="I48" s="57">
        <v>495</v>
      </c>
      <c r="J48" s="62">
        <f t="shared" si="3"/>
        <v>89100</v>
      </c>
      <c r="K48" s="47" t="s">
        <v>10</v>
      </c>
      <c r="L48" s="51"/>
      <c r="M48" s="14"/>
    </row>
    <row r="49" spans="1:13" x14ac:dyDescent="0.25">
      <c r="A49" s="13"/>
      <c r="B49" s="46">
        <v>41112</v>
      </c>
      <c r="C49" s="47">
        <v>5277</v>
      </c>
      <c r="D49" s="59">
        <v>42535</v>
      </c>
      <c r="E49" s="47" t="s">
        <v>156</v>
      </c>
      <c r="F49" s="47" t="s">
        <v>195</v>
      </c>
      <c r="G49" s="48">
        <v>104</v>
      </c>
      <c r="H49" s="49">
        <v>2</v>
      </c>
      <c r="I49" s="57">
        <v>495</v>
      </c>
      <c r="J49" s="62">
        <f t="shared" si="3"/>
        <v>51480</v>
      </c>
      <c r="K49" s="47" t="s">
        <v>10</v>
      </c>
      <c r="L49" s="51"/>
      <c r="M49" s="14"/>
    </row>
    <row r="50" spans="1:13" x14ac:dyDescent="0.25">
      <c r="A50" s="13"/>
      <c r="B50" s="46">
        <v>41112</v>
      </c>
      <c r="C50" s="47">
        <v>5278</v>
      </c>
      <c r="D50" s="59">
        <v>42535</v>
      </c>
      <c r="E50" s="47" t="s">
        <v>130</v>
      </c>
      <c r="F50" s="47" t="s">
        <v>196</v>
      </c>
      <c r="G50" s="48">
        <v>170</v>
      </c>
      <c r="H50" s="49">
        <v>2</v>
      </c>
      <c r="I50" s="57">
        <v>495</v>
      </c>
      <c r="J50" s="62">
        <f t="shared" si="3"/>
        <v>84150</v>
      </c>
      <c r="K50" s="47" t="s">
        <v>10</v>
      </c>
      <c r="L50" s="51"/>
      <c r="M50" s="14"/>
    </row>
    <row r="51" spans="1:13" x14ac:dyDescent="0.25">
      <c r="A51" s="13"/>
      <c r="B51" s="46">
        <v>41112</v>
      </c>
      <c r="C51" s="47">
        <v>5279</v>
      </c>
      <c r="D51" s="59">
        <v>42509</v>
      </c>
      <c r="E51" s="47" t="s">
        <v>156</v>
      </c>
      <c r="F51" s="47" t="s">
        <v>197</v>
      </c>
      <c r="G51" s="48">
        <v>52</v>
      </c>
      <c r="H51" s="49">
        <v>1</v>
      </c>
      <c r="I51" s="57">
        <v>495</v>
      </c>
      <c r="J51" s="62">
        <f t="shared" si="3"/>
        <v>25740</v>
      </c>
      <c r="K51" s="47" t="s">
        <v>10</v>
      </c>
      <c r="L51" s="51"/>
      <c r="M51" s="14"/>
    </row>
    <row r="52" spans="1:13" x14ac:dyDescent="0.25">
      <c r="A52" s="13"/>
      <c r="B52" s="64"/>
      <c r="C52" s="65">
        <v>5280</v>
      </c>
      <c r="D52" s="65"/>
      <c r="E52" s="65"/>
      <c r="F52" s="65" t="s">
        <v>186</v>
      </c>
      <c r="G52" s="66"/>
      <c r="H52" s="67"/>
      <c r="I52" s="68">
        <v>495</v>
      </c>
      <c r="J52" s="69">
        <f t="shared" si="3"/>
        <v>0</v>
      </c>
      <c r="K52" s="65"/>
      <c r="L52" s="51"/>
      <c r="M52" s="14"/>
    </row>
    <row r="53" spans="1:13" x14ac:dyDescent="0.25">
      <c r="A53" s="13"/>
      <c r="B53" s="46">
        <v>41111</v>
      </c>
      <c r="C53" s="47">
        <v>5281</v>
      </c>
      <c r="D53" s="59">
        <v>42513</v>
      </c>
      <c r="E53" s="47" t="s">
        <v>190</v>
      </c>
      <c r="F53" s="47" t="s">
        <v>181</v>
      </c>
      <c r="G53" s="48">
        <v>600</v>
      </c>
      <c r="H53" s="49">
        <v>4</v>
      </c>
      <c r="I53" s="57">
        <v>495</v>
      </c>
      <c r="J53" s="62">
        <f t="shared" si="3"/>
        <v>297000</v>
      </c>
      <c r="K53" s="47" t="s">
        <v>133</v>
      </c>
      <c r="L53" s="51"/>
      <c r="M53" s="14"/>
    </row>
    <row r="54" spans="1:13" x14ac:dyDescent="0.25">
      <c r="A54" s="13"/>
      <c r="B54" s="46">
        <v>41112</v>
      </c>
      <c r="C54" s="47">
        <v>5282</v>
      </c>
      <c r="D54" s="59">
        <v>42535</v>
      </c>
      <c r="E54" s="47" t="s">
        <v>198</v>
      </c>
      <c r="F54" s="47" t="s">
        <v>187</v>
      </c>
      <c r="G54" s="48">
        <v>168</v>
      </c>
      <c r="H54" s="49">
        <v>2</v>
      </c>
      <c r="I54" s="57">
        <v>495</v>
      </c>
      <c r="J54" s="62">
        <f t="shared" si="3"/>
        <v>83160</v>
      </c>
      <c r="K54" s="47" t="s">
        <v>121</v>
      </c>
      <c r="L54" s="51"/>
      <c r="M54" s="14"/>
    </row>
    <row r="55" spans="1:13" x14ac:dyDescent="0.25">
      <c r="A55" s="13"/>
      <c r="B55" s="46">
        <v>41112</v>
      </c>
      <c r="C55" s="47">
        <v>5283</v>
      </c>
      <c r="D55" s="59">
        <v>42535</v>
      </c>
      <c r="E55" s="47" t="s">
        <v>190</v>
      </c>
      <c r="F55" s="47" t="s">
        <v>199</v>
      </c>
      <c r="G55" s="48">
        <v>170</v>
      </c>
      <c r="H55" s="49">
        <v>2</v>
      </c>
      <c r="I55" s="57">
        <v>495</v>
      </c>
      <c r="J55" s="62">
        <f t="shared" si="3"/>
        <v>84150</v>
      </c>
      <c r="K55" s="47" t="s">
        <v>121</v>
      </c>
      <c r="L55" s="14"/>
      <c r="M55" s="14"/>
    </row>
    <row r="56" spans="1:13" x14ac:dyDescent="0.25">
      <c r="A56" s="13"/>
      <c r="B56" s="46">
        <v>41112</v>
      </c>
      <c r="C56" s="47">
        <v>5284</v>
      </c>
      <c r="D56" s="47">
        <v>42535</v>
      </c>
      <c r="E56" s="47" t="s">
        <v>26</v>
      </c>
      <c r="F56" s="47" t="s">
        <v>72</v>
      </c>
      <c r="G56" s="48">
        <v>110</v>
      </c>
      <c r="H56" s="49">
        <v>2</v>
      </c>
      <c r="I56" s="57">
        <v>495</v>
      </c>
      <c r="J56" s="62">
        <f t="shared" si="3"/>
        <v>54450</v>
      </c>
      <c r="K56" s="47" t="s">
        <v>121</v>
      </c>
      <c r="L56" s="14"/>
      <c r="M56" s="14"/>
    </row>
    <row r="57" spans="1:13" x14ac:dyDescent="0.25">
      <c r="A57" s="13"/>
      <c r="B57" s="46">
        <v>41113</v>
      </c>
      <c r="C57" s="47">
        <v>5285</v>
      </c>
      <c r="D57" s="47">
        <v>42521</v>
      </c>
      <c r="E57" s="47" t="s">
        <v>26</v>
      </c>
      <c r="F57" s="47" t="s">
        <v>72</v>
      </c>
      <c r="G57" s="48">
        <v>55</v>
      </c>
      <c r="H57" s="49">
        <v>1</v>
      </c>
      <c r="I57" s="57">
        <v>495</v>
      </c>
      <c r="J57" s="62">
        <f t="shared" si="3"/>
        <v>27225</v>
      </c>
      <c r="K57" s="47" t="s">
        <v>121</v>
      </c>
      <c r="L57" s="14"/>
      <c r="M57" s="14"/>
    </row>
    <row r="58" spans="1:13" x14ac:dyDescent="0.25">
      <c r="A58" s="13"/>
      <c r="B58" s="46">
        <v>41114</v>
      </c>
      <c r="C58" s="47">
        <v>5286</v>
      </c>
      <c r="D58" s="47">
        <v>42531</v>
      </c>
      <c r="E58" s="47" t="s">
        <v>190</v>
      </c>
      <c r="F58" s="47" t="s">
        <v>199</v>
      </c>
      <c r="G58" s="48">
        <v>152</v>
      </c>
      <c r="H58" s="49">
        <v>2</v>
      </c>
      <c r="I58" s="57">
        <v>495</v>
      </c>
      <c r="J58" s="62">
        <f>G58*I57</f>
        <v>75240</v>
      </c>
      <c r="K58" s="47" t="s">
        <v>121</v>
      </c>
      <c r="L58" s="14"/>
      <c r="M58" s="14"/>
    </row>
    <row r="59" spans="1:13" x14ac:dyDescent="0.25">
      <c r="A59" s="13"/>
      <c r="B59" s="46">
        <v>41116</v>
      </c>
      <c r="C59" s="47">
        <v>5287</v>
      </c>
      <c r="D59" s="47">
        <v>42554</v>
      </c>
      <c r="E59" s="47" t="s">
        <v>156</v>
      </c>
      <c r="F59" s="47" t="s">
        <v>72</v>
      </c>
      <c r="G59" s="48">
        <v>220</v>
      </c>
      <c r="H59" s="49">
        <v>4</v>
      </c>
      <c r="I59" s="57">
        <v>495</v>
      </c>
      <c r="J59" s="62">
        <f t="shared" ref="J59:J76" si="4">G59*I59</f>
        <v>108900</v>
      </c>
      <c r="K59" s="47" t="s">
        <v>154</v>
      </c>
      <c r="L59" s="14"/>
      <c r="M59" s="14"/>
    </row>
    <row r="60" spans="1:13" x14ac:dyDescent="0.25">
      <c r="A60" s="13"/>
      <c r="B60" s="46">
        <v>41117</v>
      </c>
      <c r="C60" s="47">
        <v>5288</v>
      </c>
      <c r="D60" s="47">
        <v>42571</v>
      </c>
      <c r="E60" s="47" t="s">
        <v>97</v>
      </c>
      <c r="F60" s="47" t="s">
        <v>200</v>
      </c>
      <c r="G60" s="48">
        <v>54</v>
      </c>
      <c r="H60" s="49">
        <v>2</v>
      </c>
      <c r="I60" s="57">
        <v>495</v>
      </c>
      <c r="J60" s="62">
        <f t="shared" si="4"/>
        <v>26730</v>
      </c>
      <c r="K60" s="47" t="s">
        <v>121</v>
      </c>
      <c r="L60" s="14"/>
      <c r="M60" s="14"/>
    </row>
    <row r="61" spans="1:13" x14ac:dyDescent="0.25">
      <c r="A61" s="13"/>
      <c r="B61" s="46">
        <v>41117</v>
      </c>
      <c r="C61" s="47">
        <v>5289</v>
      </c>
      <c r="D61" s="47">
        <v>42571</v>
      </c>
      <c r="E61" s="47" t="s">
        <v>97</v>
      </c>
      <c r="F61" s="47" t="s">
        <v>200</v>
      </c>
      <c r="G61" s="48">
        <v>54</v>
      </c>
      <c r="H61" s="49">
        <v>2</v>
      </c>
      <c r="I61" s="57">
        <v>495</v>
      </c>
      <c r="J61" s="62">
        <f t="shared" si="4"/>
        <v>26730</v>
      </c>
      <c r="K61" s="47" t="s">
        <v>121</v>
      </c>
      <c r="L61" s="14"/>
      <c r="M61" s="14"/>
    </row>
    <row r="62" spans="1:13" x14ac:dyDescent="0.25">
      <c r="A62" s="13"/>
      <c r="B62" s="46">
        <v>41117</v>
      </c>
      <c r="C62" s="47">
        <v>5290</v>
      </c>
      <c r="D62" s="47">
        <v>42571</v>
      </c>
      <c r="E62" s="47" t="s">
        <v>97</v>
      </c>
      <c r="F62" s="47" t="s">
        <v>200</v>
      </c>
      <c r="G62" s="48">
        <v>81</v>
      </c>
      <c r="H62" s="49">
        <v>3</v>
      </c>
      <c r="I62" s="57">
        <v>495</v>
      </c>
      <c r="J62" s="62">
        <f t="shared" si="4"/>
        <v>40095</v>
      </c>
      <c r="K62" s="47" t="s">
        <v>121</v>
      </c>
      <c r="L62" s="14"/>
      <c r="M62" s="14"/>
    </row>
    <row r="63" spans="1:13" x14ac:dyDescent="0.25">
      <c r="A63" s="13"/>
      <c r="B63" s="46">
        <v>41117</v>
      </c>
      <c r="C63" s="47">
        <v>5291</v>
      </c>
      <c r="D63" s="47">
        <v>42571</v>
      </c>
      <c r="E63" s="47" t="s">
        <v>97</v>
      </c>
      <c r="F63" s="47" t="s">
        <v>200</v>
      </c>
      <c r="G63" s="48">
        <v>54</v>
      </c>
      <c r="H63" s="49">
        <v>2</v>
      </c>
      <c r="I63" s="57">
        <v>495</v>
      </c>
      <c r="J63" s="62">
        <f t="shared" si="4"/>
        <v>26730</v>
      </c>
      <c r="K63" s="47" t="s">
        <v>121</v>
      </c>
      <c r="L63" s="14"/>
      <c r="M63" s="14"/>
    </row>
    <row r="64" spans="1:13" x14ac:dyDescent="0.25">
      <c r="A64" s="13"/>
      <c r="B64" s="46">
        <v>41118</v>
      </c>
      <c r="C64" s="47">
        <v>5292</v>
      </c>
      <c r="D64" s="47">
        <v>42576</v>
      </c>
      <c r="E64" s="47" t="s">
        <v>201</v>
      </c>
      <c r="F64" s="47" t="s">
        <v>179</v>
      </c>
      <c r="G64" s="48">
        <v>50</v>
      </c>
      <c r="H64" s="49">
        <v>1</v>
      </c>
      <c r="I64" s="57">
        <v>495</v>
      </c>
      <c r="J64" s="62">
        <f t="shared" si="4"/>
        <v>24750</v>
      </c>
      <c r="K64" s="47" t="s">
        <v>154</v>
      </c>
    </row>
    <row r="65" spans="1:11" x14ac:dyDescent="0.25">
      <c r="A65" s="20"/>
      <c r="B65" s="46">
        <v>41118</v>
      </c>
      <c r="C65" s="47">
        <v>5293</v>
      </c>
      <c r="D65" s="47">
        <v>42579</v>
      </c>
      <c r="E65" s="47" t="s">
        <v>156</v>
      </c>
      <c r="F65" s="47" t="s">
        <v>202</v>
      </c>
      <c r="G65" s="48">
        <v>172</v>
      </c>
      <c r="H65" s="49">
        <v>2</v>
      </c>
      <c r="I65" s="57">
        <v>495</v>
      </c>
      <c r="J65" s="62">
        <f t="shared" si="4"/>
        <v>85140</v>
      </c>
      <c r="K65" s="47" t="s">
        <v>154</v>
      </c>
    </row>
    <row r="66" spans="1:11" x14ac:dyDescent="0.25">
      <c r="A66" s="20"/>
      <c r="B66" s="46">
        <v>41121</v>
      </c>
      <c r="C66" s="47">
        <v>5294</v>
      </c>
      <c r="D66" s="47">
        <v>42609</v>
      </c>
      <c r="E66" s="47" t="s">
        <v>190</v>
      </c>
      <c r="F66" s="47" t="s">
        <v>160</v>
      </c>
      <c r="G66" s="48">
        <v>162</v>
      </c>
      <c r="H66" s="49">
        <v>2</v>
      </c>
      <c r="I66" s="57">
        <v>495</v>
      </c>
      <c r="J66" s="62">
        <f t="shared" si="4"/>
        <v>80190</v>
      </c>
      <c r="K66" s="47" t="s">
        <v>10</v>
      </c>
    </row>
    <row r="67" spans="1:11" x14ac:dyDescent="0.25">
      <c r="A67" s="20"/>
      <c r="B67" s="46">
        <v>41122</v>
      </c>
      <c r="C67" s="47">
        <v>5295</v>
      </c>
      <c r="D67" s="47">
        <v>42609</v>
      </c>
      <c r="E67" s="47" t="s">
        <v>198</v>
      </c>
      <c r="F67" s="47" t="s">
        <v>187</v>
      </c>
      <c r="G67" s="48">
        <v>150</v>
      </c>
      <c r="H67" s="49">
        <v>2</v>
      </c>
      <c r="I67" s="57">
        <v>495</v>
      </c>
      <c r="J67" s="62">
        <f t="shared" si="4"/>
        <v>74250</v>
      </c>
      <c r="K67" s="47" t="s">
        <v>10</v>
      </c>
    </row>
    <row r="68" spans="1:11" x14ac:dyDescent="0.25">
      <c r="A68" s="20"/>
      <c r="B68" s="46">
        <v>41122</v>
      </c>
      <c r="C68" s="47">
        <v>5296</v>
      </c>
      <c r="D68" s="47">
        <v>42609</v>
      </c>
      <c r="E68" s="47" t="s">
        <v>43</v>
      </c>
      <c r="F68" s="47" t="s">
        <v>196</v>
      </c>
      <c r="G68" s="48">
        <v>152</v>
      </c>
      <c r="H68" s="49">
        <v>2</v>
      </c>
      <c r="I68" s="57">
        <v>495</v>
      </c>
      <c r="J68" s="62">
        <f t="shared" si="4"/>
        <v>75240</v>
      </c>
      <c r="K68" s="47" t="s">
        <v>10</v>
      </c>
    </row>
    <row r="69" spans="1:11" x14ac:dyDescent="0.25">
      <c r="A69" s="20"/>
      <c r="B69" s="46">
        <v>41123</v>
      </c>
      <c r="C69" s="47">
        <v>5297</v>
      </c>
      <c r="D69" s="47">
        <v>42609</v>
      </c>
      <c r="E69" s="47" t="s">
        <v>190</v>
      </c>
      <c r="F69" s="47" t="s">
        <v>203</v>
      </c>
      <c r="G69" s="48">
        <v>152</v>
      </c>
      <c r="H69" s="49">
        <v>2</v>
      </c>
      <c r="I69" s="57">
        <v>495</v>
      </c>
      <c r="J69" s="62">
        <f t="shared" si="4"/>
        <v>75240</v>
      </c>
      <c r="K69" s="47" t="s">
        <v>10</v>
      </c>
    </row>
    <row r="70" spans="1:11" x14ac:dyDescent="0.25">
      <c r="A70" s="20"/>
      <c r="B70" s="46">
        <v>41120</v>
      </c>
      <c r="C70" s="47">
        <v>5298</v>
      </c>
      <c r="D70" s="47">
        <v>42597</v>
      </c>
      <c r="E70" s="47" t="s">
        <v>156</v>
      </c>
      <c r="F70" s="47" t="s">
        <v>150</v>
      </c>
      <c r="G70" s="48">
        <v>60</v>
      </c>
      <c r="H70" s="49">
        <v>1</v>
      </c>
      <c r="I70" s="57">
        <v>495</v>
      </c>
      <c r="J70" s="62">
        <f t="shared" si="4"/>
        <v>29700</v>
      </c>
      <c r="K70" s="47" t="s">
        <v>133</v>
      </c>
    </row>
    <row r="71" spans="1:11" x14ac:dyDescent="0.25">
      <c r="B71" s="46">
        <v>41121</v>
      </c>
      <c r="C71" s="47">
        <v>5300</v>
      </c>
      <c r="D71" s="47">
        <v>42612</v>
      </c>
      <c r="E71" s="47" t="s">
        <v>146</v>
      </c>
      <c r="F71" s="47" t="s">
        <v>204</v>
      </c>
      <c r="G71" s="48">
        <v>168</v>
      </c>
      <c r="H71" s="49">
        <v>4</v>
      </c>
      <c r="I71" s="57">
        <v>495</v>
      </c>
      <c r="J71" s="62">
        <f t="shared" si="4"/>
        <v>83160</v>
      </c>
      <c r="K71" s="47" t="s">
        <v>154</v>
      </c>
    </row>
    <row r="72" spans="1:11" x14ac:dyDescent="0.25">
      <c r="B72" s="46"/>
      <c r="C72" s="47"/>
      <c r="D72" s="47"/>
      <c r="E72" s="47"/>
      <c r="F72" s="47"/>
      <c r="G72" s="48"/>
      <c r="H72" s="49"/>
      <c r="I72" s="57">
        <v>495</v>
      </c>
      <c r="J72" s="62">
        <f t="shared" si="4"/>
        <v>0</v>
      </c>
      <c r="K72" s="47"/>
    </row>
    <row r="73" spans="1:11" x14ac:dyDescent="0.25">
      <c r="B73" s="46"/>
      <c r="C73" s="47"/>
      <c r="D73" s="47"/>
      <c r="E73" s="47"/>
      <c r="F73" s="47"/>
      <c r="G73" s="48"/>
      <c r="H73" s="49"/>
      <c r="I73" s="57">
        <v>495</v>
      </c>
      <c r="J73" s="62">
        <f t="shared" si="4"/>
        <v>0</v>
      </c>
      <c r="K73" s="47"/>
    </row>
    <row r="74" spans="1:11" x14ac:dyDescent="0.25">
      <c r="B74" s="46"/>
      <c r="C74" s="47"/>
      <c r="D74" s="47"/>
      <c r="E74" s="47"/>
      <c r="F74" s="47"/>
      <c r="G74" s="48"/>
      <c r="H74" s="49"/>
      <c r="I74" s="57">
        <v>495</v>
      </c>
      <c r="J74" s="62">
        <f t="shared" si="4"/>
        <v>0</v>
      </c>
      <c r="K74" s="47"/>
    </row>
    <row r="75" spans="1:11" x14ac:dyDescent="0.25">
      <c r="B75" s="46"/>
      <c r="C75" s="47"/>
      <c r="D75" s="47"/>
      <c r="E75" s="47"/>
      <c r="F75" s="47"/>
      <c r="G75" s="48"/>
      <c r="H75" s="49"/>
      <c r="I75" s="57">
        <v>495</v>
      </c>
      <c r="J75" s="62">
        <f t="shared" si="4"/>
        <v>0</v>
      </c>
      <c r="K75" s="47"/>
    </row>
    <row r="76" spans="1:11" x14ac:dyDescent="0.25">
      <c r="B76" s="46"/>
      <c r="C76" s="47"/>
      <c r="D76" s="47"/>
      <c r="E76" s="47"/>
      <c r="F76" s="47"/>
      <c r="G76" s="48"/>
      <c r="H76" s="49"/>
      <c r="I76" s="57">
        <v>495</v>
      </c>
      <c r="J76" s="62">
        <f t="shared" si="4"/>
        <v>0</v>
      </c>
      <c r="K76" s="47"/>
    </row>
    <row r="77" spans="1:11" x14ac:dyDescent="0.25">
      <c r="B77" s="46"/>
      <c r="C77" s="47"/>
      <c r="D77" s="47"/>
      <c r="E77" s="47"/>
      <c r="F77" s="47"/>
      <c r="G77" s="48"/>
      <c r="H77" s="49"/>
      <c r="I77" s="57">
        <v>495</v>
      </c>
      <c r="J77" s="62">
        <f t="shared" si="2"/>
        <v>0</v>
      </c>
      <c r="K77" s="47"/>
    </row>
    <row r="78" spans="1:11" ht="15.75" thickBot="1" x14ac:dyDescent="0.3">
      <c r="B78" s="21"/>
      <c r="C78" s="21"/>
      <c r="D78" s="22"/>
      <c r="E78" s="23"/>
      <c r="F78" s="23"/>
      <c r="G78" s="6">
        <f>SUM(G5:G77)</f>
        <v>5958</v>
      </c>
      <c r="H78" s="24"/>
      <c r="I78" s="25"/>
      <c r="J78" s="26">
        <f>SUM(J5:J77)</f>
        <v>2949210</v>
      </c>
    </row>
    <row r="79" spans="1:11" ht="15.75" thickBot="1" x14ac:dyDescent="0.3">
      <c r="B79" s="21"/>
      <c r="D79" s="20"/>
      <c r="E79" s="20"/>
      <c r="F79" s="20"/>
    </row>
    <row r="80" spans="1:11" ht="15.75" x14ac:dyDescent="0.25">
      <c r="F80" s="28" t="s">
        <v>22</v>
      </c>
    </row>
    <row r="81" spans="6:10" ht="19.5" thickBot="1" x14ac:dyDescent="0.35">
      <c r="F81" s="29"/>
      <c r="I81" s="30" t="s">
        <v>23</v>
      </c>
      <c r="J81" s="30" t="s">
        <v>24</v>
      </c>
    </row>
    <row r="82" spans="6:10" ht="15.75" thickBot="1" x14ac:dyDescent="0.3">
      <c r="F82" s="29"/>
      <c r="I82" s="31">
        <f>J82/495</f>
        <v>35.748000000000005</v>
      </c>
      <c r="J82" s="32">
        <f>J78*3%/5</f>
        <v>17695.260000000002</v>
      </c>
    </row>
    <row r="83" spans="6:10" ht="15.75" thickBot="1" x14ac:dyDescent="0.3">
      <c r="F83" s="33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tabSelected="1" topLeftCell="A31" zoomScale="106" zoomScaleNormal="106" workbookViewId="0">
      <selection activeCell="D37" sqref="D37"/>
    </sheetView>
  </sheetViews>
  <sheetFormatPr baseColWidth="10" defaultRowHeight="15" x14ac:dyDescent="0.25"/>
  <cols>
    <col min="1" max="1" width="1.42578125" style="1" customWidth="1"/>
    <col min="2" max="2" width="11.28515625" style="1" customWidth="1"/>
    <col min="3" max="3" width="10.28515625" style="1" customWidth="1"/>
    <col min="4" max="4" width="10.140625" style="1" customWidth="1"/>
    <col min="5" max="5" width="23.85546875" style="1" customWidth="1"/>
    <col min="6" max="6" width="47.285156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183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74"/>
      <c r="C5" s="75">
        <v>5301</v>
      </c>
      <c r="D5" s="75"/>
      <c r="E5" s="75" t="s">
        <v>93</v>
      </c>
      <c r="F5" s="75" t="s">
        <v>93</v>
      </c>
      <c r="G5" s="78"/>
      <c r="H5" s="79"/>
      <c r="I5" s="80">
        <v>495</v>
      </c>
      <c r="J5" s="80">
        <f t="shared" ref="J5:J25" si="0">G5*I5</f>
        <v>0</v>
      </c>
      <c r="K5" s="75"/>
    </row>
    <row r="6" spans="2:11" x14ac:dyDescent="0.25">
      <c r="B6" s="76">
        <v>41122</v>
      </c>
      <c r="C6" s="77">
        <v>5302</v>
      </c>
      <c r="D6" s="77">
        <v>42616</v>
      </c>
      <c r="E6" s="77" t="s">
        <v>156</v>
      </c>
      <c r="F6" s="77" t="s">
        <v>128</v>
      </c>
      <c r="G6" s="81">
        <v>55</v>
      </c>
      <c r="H6" s="82">
        <v>1</v>
      </c>
      <c r="I6" s="83">
        <v>495</v>
      </c>
      <c r="J6" s="83">
        <f t="shared" si="0"/>
        <v>27225</v>
      </c>
      <c r="K6" s="77" t="s">
        <v>17</v>
      </c>
    </row>
    <row r="7" spans="2:11" x14ac:dyDescent="0.25">
      <c r="B7" s="76">
        <v>41122</v>
      </c>
      <c r="C7" s="77">
        <v>5303</v>
      </c>
      <c r="D7" s="77">
        <v>42621</v>
      </c>
      <c r="E7" s="77" t="s">
        <v>26</v>
      </c>
      <c r="F7" s="77" t="s">
        <v>205</v>
      </c>
      <c r="G7" s="81">
        <v>260</v>
      </c>
      <c r="H7" s="82">
        <v>2</v>
      </c>
      <c r="I7" s="83">
        <v>495</v>
      </c>
      <c r="J7" s="83">
        <f t="shared" si="0"/>
        <v>128700</v>
      </c>
      <c r="K7" s="77" t="s">
        <v>121</v>
      </c>
    </row>
    <row r="8" spans="2:11" x14ac:dyDescent="0.25">
      <c r="B8" s="76">
        <v>41123</v>
      </c>
      <c r="C8" s="77">
        <v>5304</v>
      </c>
      <c r="D8" s="77">
        <v>42623</v>
      </c>
      <c r="E8" s="77" t="s">
        <v>73</v>
      </c>
      <c r="F8" s="77" t="s">
        <v>181</v>
      </c>
      <c r="G8" s="81">
        <v>270</v>
      </c>
      <c r="H8" s="82">
        <v>2</v>
      </c>
      <c r="I8" s="83">
        <v>495</v>
      </c>
      <c r="J8" s="83">
        <f t="shared" si="0"/>
        <v>133650</v>
      </c>
      <c r="K8" s="77" t="s">
        <v>121</v>
      </c>
    </row>
    <row r="9" spans="2:11" x14ac:dyDescent="0.25">
      <c r="B9" s="74"/>
      <c r="C9" s="75">
        <v>5305</v>
      </c>
      <c r="D9" s="75"/>
      <c r="E9" s="75" t="s">
        <v>93</v>
      </c>
      <c r="F9" s="75" t="s">
        <v>93</v>
      </c>
      <c r="G9" s="78"/>
      <c r="H9" s="79"/>
      <c r="I9" s="80">
        <v>495</v>
      </c>
      <c r="J9" s="80">
        <f t="shared" si="0"/>
        <v>0</v>
      </c>
      <c r="K9" s="75"/>
    </row>
    <row r="10" spans="2:11" x14ac:dyDescent="0.25">
      <c r="B10" s="76">
        <v>41124</v>
      </c>
      <c r="C10" s="77">
        <v>5306</v>
      </c>
      <c r="D10" s="77">
        <v>42623</v>
      </c>
      <c r="E10" s="77" t="s">
        <v>97</v>
      </c>
      <c r="F10" s="77" t="s">
        <v>32</v>
      </c>
      <c r="G10" s="81">
        <v>62</v>
      </c>
      <c r="H10" s="82">
        <v>2</v>
      </c>
      <c r="I10" s="83">
        <v>490</v>
      </c>
      <c r="J10" s="83">
        <f t="shared" si="0"/>
        <v>30380</v>
      </c>
      <c r="K10" s="77" t="s">
        <v>121</v>
      </c>
    </row>
    <row r="11" spans="2:11" x14ac:dyDescent="0.25">
      <c r="B11" s="84">
        <v>41122</v>
      </c>
      <c r="C11" s="85">
        <v>5307</v>
      </c>
      <c r="D11" s="85">
        <v>42627</v>
      </c>
      <c r="E11" s="85" t="s">
        <v>97</v>
      </c>
      <c r="F11" s="85" t="s">
        <v>32</v>
      </c>
      <c r="G11" s="86">
        <v>62</v>
      </c>
      <c r="H11" s="87">
        <v>2</v>
      </c>
      <c r="I11" s="83">
        <v>490</v>
      </c>
      <c r="J11" s="88">
        <f t="shared" si="0"/>
        <v>30380</v>
      </c>
      <c r="K11" s="85" t="s">
        <v>17</v>
      </c>
    </row>
    <row r="12" spans="2:11" x14ac:dyDescent="0.25">
      <c r="B12" s="84"/>
      <c r="C12" s="85">
        <v>5308</v>
      </c>
      <c r="D12" s="85"/>
      <c r="E12" s="85"/>
      <c r="F12" s="85" t="s">
        <v>206</v>
      </c>
      <c r="G12" s="86"/>
      <c r="H12" s="87"/>
      <c r="I12" s="83">
        <v>490</v>
      </c>
      <c r="J12" s="88">
        <f t="shared" si="0"/>
        <v>0</v>
      </c>
      <c r="K12" s="85"/>
    </row>
    <row r="13" spans="2:11" x14ac:dyDescent="0.25">
      <c r="B13" s="84">
        <v>41122</v>
      </c>
      <c r="C13" s="87">
        <v>5309</v>
      </c>
      <c r="D13" s="85">
        <v>42657</v>
      </c>
      <c r="E13" s="85" t="s">
        <v>156</v>
      </c>
      <c r="F13" s="85" t="s">
        <v>207</v>
      </c>
      <c r="G13" s="86">
        <v>185</v>
      </c>
      <c r="H13" s="87">
        <v>1</v>
      </c>
      <c r="I13" s="83">
        <v>490</v>
      </c>
      <c r="J13" s="88">
        <f t="shared" si="0"/>
        <v>90650</v>
      </c>
      <c r="K13" s="85" t="s">
        <v>10</v>
      </c>
    </row>
    <row r="14" spans="2:11" x14ac:dyDescent="0.25">
      <c r="B14" s="84">
        <v>41122</v>
      </c>
      <c r="C14" s="85">
        <v>5310</v>
      </c>
      <c r="D14" s="85">
        <v>42657</v>
      </c>
      <c r="E14" s="85" t="s">
        <v>73</v>
      </c>
      <c r="F14" s="85" t="s">
        <v>221</v>
      </c>
      <c r="G14" s="86">
        <v>95</v>
      </c>
      <c r="H14" s="87">
        <v>1</v>
      </c>
      <c r="I14" s="83">
        <v>490</v>
      </c>
      <c r="J14" s="88">
        <f t="shared" si="0"/>
        <v>46550</v>
      </c>
      <c r="K14" s="85" t="s">
        <v>10</v>
      </c>
    </row>
    <row r="15" spans="2:11" x14ac:dyDescent="0.25">
      <c r="B15" s="84">
        <v>41126</v>
      </c>
      <c r="C15" s="85">
        <v>5311</v>
      </c>
      <c r="D15" s="85">
        <v>42662</v>
      </c>
      <c r="E15" s="85" t="s">
        <v>87</v>
      </c>
      <c r="F15" s="85" t="s">
        <v>208</v>
      </c>
      <c r="G15" s="86">
        <v>50</v>
      </c>
      <c r="H15" s="87">
        <v>1</v>
      </c>
      <c r="I15" s="83">
        <v>490</v>
      </c>
      <c r="J15" s="88">
        <f t="shared" si="0"/>
        <v>24500</v>
      </c>
      <c r="K15" s="85" t="s">
        <v>12</v>
      </c>
    </row>
    <row r="16" spans="2:11" x14ac:dyDescent="0.25">
      <c r="B16" s="89"/>
      <c r="C16" s="90">
        <v>5312</v>
      </c>
      <c r="D16" s="90"/>
      <c r="E16" s="90"/>
      <c r="F16" s="90" t="s">
        <v>209</v>
      </c>
      <c r="G16" s="91"/>
      <c r="H16" s="92"/>
      <c r="I16" s="93">
        <v>490</v>
      </c>
      <c r="J16" s="94">
        <f t="shared" si="0"/>
        <v>0</v>
      </c>
      <c r="K16" s="90"/>
    </row>
    <row r="17" spans="1:11" x14ac:dyDescent="0.25">
      <c r="B17" s="84">
        <v>41126</v>
      </c>
      <c r="C17" s="85">
        <v>5313</v>
      </c>
      <c r="D17" s="85">
        <v>42682</v>
      </c>
      <c r="E17" s="85" t="s">
        <v>210</v>
      </c>
      <c r="F17" s="85" t="s">
        <v>211</v>
      </c>
      <c r="G17" s="86">
        <v>178</v>
      </c>
      <c r="H17" s="87">
        <v>3</v>
      </c>
      <c r="I17" s="83">
        <v>490</v>
      </c>
      <c r="J17" s="88">
        <f t="shared" si="0"/>
        <v>87220</v>
      </c>
      <c r="K17" s="85" t="s">
        <v>10</v>
      </c>
    </row>
    <row r="18" spans="1:11" x14ac:dyDescent="0.25">
      <c r="B18" s="89"/>
      <c r="C18" s="90">
        <v>5314</v>
      </c>
      <c r="D18" s="90"/>
      <c r="E18" s="90"/>
      <c r="F18" s="95" t="s">
        <v>209</v>
      </c>
      <c r="G18" s="91"/>
      <c r="H18" s="92"/>
      <c r="I18" s="93">
        <v>490</v>
      </c>
      <c r="J18" s="94">
        <f t="shared" si="0"/>
        <v>0</v>
      </c>
      <c r="K18" s="90"/>
    </row>
    <row r="19" spans="1:11" x14ac:dyDescent="0.25">
      <c r="A19" s="13"/>
      <c r="B19" s="96"/>
      <c r="C19" s="97">
        <v>5315</v>
      </c>
      <c r="D19" s="97"/>
      <c r="E19" s="97"/>
      <c r="F19" s="97" t="s">
        <v>93</v>
      </c>
      <c r="G19" s="98"/>
      <c r="H19" s="99"/>
      <c r="I19" s="80">
        <v>490</v>
      </c>
      <c r="J19" s="100">
        <f t="shared" si="0"/>
        <v>0</v>
      </c>
      <c r="K19" s="97"/>
    </row>
    <row r="20" spans="1:11" x14ac:dyDescent="0.25">
      <c r="A20" s="13"/>
      <c r="B20" s="84">
        <v>41128</v>
      </c>
      <c r="C20" s="85">
        <v>5216</v>
      </c>
      <c r="D20" s="85">
        <v>42696</v>
      </c>
      <c r="E20" s="85" t="s">
        <v>163</v>
      </c>
      <c r="F20" s="85" t="s">
        <v>212</v>
      </c>
      <c r="G20" s="86">
        <v>100</v>
      </c>
      <c r="H20" s="87">
        <v>4</v>
      </c>
      <c r="I20" s="83">
        <v>490</v>
      </c>
      <c r="J20" s="88">
        <f t="shared" si="0"/>
        <v>49000</v>
      </c>
      <c r="K20" s="85" t="s">
        <v>121</v>
      </c>
    </row>
    <row r="21" spans="1:11" x14ac:dyDescent="0.25">
      <c r="A21" s="13"/>
      <c r="B21" s="84">
        <v>41128</v>
      </c>
      <c r="C21" s="85">
        <v>5317</v>
      </c>
      <c r="D21" s="85">
        <v>42695</v>
      </c>
      <c r="E21" s="85" t="s">
        <v>163</v>
      </c>
      <c r="F21" s="85" t="s">
        <v>212</v>
      </c>
      <c r="G21" s="86">
        <v>100</v>
      </c>
      <c r="H21" s="87">
        <v>4</v>
      </c>
      <c r="I21" s="83">
        <v>490</v>
      </c>
      <c r="J21" s="88">
        <f t="shared" si="0"/>
        <v>49000</v>
      </c>
      <c r="K21" s="85" t="s">
        <v>121</v>
      </c>
    </row>
    <row r="22" spans="1:11" x14ac:dyDescent="0.25">
      <c r="A22" s="13"/>
      <c r="B22" s="84">
        <v>41127</v>
      </c>
      <c r="C22" s="85">
        <v>5318</v>
      </c>
      <c r="D22" s="85">
        <v>42692</v>
      </c>
      <c r="E22" s="85" t="s">
        <v>156</v>
      </c>
      <c r="F22" s="85" t="s">
        <v>213</v>
      </c>
      <c r="G22" s="86">
        <v>104</v>
      </c>
      <c r="H22" s="87">
        <v>2</v>
      </c>
      <c r="I22" s="83">
        <v>490</v>
      </c>
      <c r="J22" s="88">
        <f t="shared" si="0"/>
        <v>50960</v>
      </c>
      <c r="K22" s="85" t="s">
        <v>154</v>
      </c>
    </row>
    <row r="23" spans="1:11" x14ac:dyDescent="0.25">
      <c r="A23" s="13"/>
      <c r="B23" s="84">
        <v>41127</v>
      </c>
      <c r="C23" s="85">
        <v>5319</v>
      </c>
      <c r="D23" s="85">
        <v>42692</v>
      </c>
      <c r="E23" s="85" t="s">
        <v>156</v>
      </c>
      <c r="F23" s="85" t="s">
        <v>214</v>
      </c>
      <c r="G23" s="86">
        <v>374</v>
      </c>
      <c r="H23" s="87">
        <v>2</v>
      </c>
      <c r="I23" s="83">
        <v>490</v>
      </c>
      <c r="J23" s="88">
        <f t="shared" si="0"/>
        <v>183260</v>
      </c>
      <c r="K23" s="85" t="s">
        <v>154</v>
      </c>
    </row>
    <row r="24" spans="1:11" x14ac:dyDescent="0.25">
      <c r="A24" s="13"/>
      <c r="B24" s="84">
        <v>41132</v>
      </c>
      <c r="C24" s="85">
        <v>5320</v>
      </c>
      <c r="D24" s="85"/>
      <c r="E24" s="85" t="s">
        <v>156</v>
      </c>
      <c r="F24" s="85" t="s">
        <v>168</v>
      </c>
      <c r="G24" s="86">
        <v>184</v>
      </c>
      <c r="H24" s="87">
        <v>4</v>
      </c>
      <c r="I24" s="83">
        <v>490</v>
      </c>
      <c r="J24" s="88">
        <f t="shared" si="0"/>
        <v>90160</v>
      </c>
      <c r="K24" s="85" t="s">
        <v>10</v>
      </c>
    </row>
    <row r="25" spans="1:11" x14ac:dyDescent="0.25">
      <c r="A25" s="13"/>
      <c r="B25" s="96"/>
      <c r="C25" s="97">
        <v>5321</v>
      </c>
      <c r="D25" s="97"/>
      <c r="E25" s="97"/>
      <c r="F25" s="97" t="s">
        <v>93</v>
      </c>
      <c r="G25" s="98"/>
      <c r="H25" s="99"/>
      <c r="I25" s="80">
        <v>490</v>
      </c>
      <c r="J25" s="100">
        <f t="shared" si="0"/>
        <v>0</v>
      </c>
      <c r="K25" s="97"/>
    </row>
    <row r="26" spans="1:11" x14ac:dyDescent="0.25">
      <c r="A26" s="13"/>
      <c r="B26" s="84">
        <v>41133</v>
      </c>
      <c r="C26" s="85">
        <v>5322</v>
      </c>
      <c r="D26" s="85">
        <v>42760</v>
      </c>
      <c r="E26" s="85" t="s">
        <v>87</v>
      </c>
      <c r="F26" s="85" t="s">
        <v>208</v>
      </c>
      <c r="G26" s="86">
        <v>55</v>
      </c>
      <c r="H26" s="87">
        <v>1</v>
      </c>
      <c r="I26" s="83">
        <v>490</v>
      </c>
      <c r="J26" s="88">
        <f>G26*I27</f>
        <v>26950</v>
      </c>
      <c r="K26" s="85" t="s">
        <v>121</v>
      </c>
    </row>
    <row r="27" spans="1:11" x14ac:dyDescent="0.25">
      <c r="A27" s="13"/>
      <c r="B27" s="101">
        <v>41133</v>
      </c>
      <c r="C27" s="85">
        <v>5323</v>
      </c>
      <c r="D27" s="85">
        <v>42777</v>
      </c>
      <c r="E27" s="85" t="s">
        <v>37</v>
      </c>
      <c r="F27" s="85" t="s">
        <v>215</v>
      </c>
      <c r="G27" s="86">
        <v>174</v>
      </c>
      <c r="H27" s="87">
        <v>2</v>
      </c>
      <c r="I27" s="83">
        <v>490</v>
      </c>
      <c r="J27" s="88">
        <f>G27*I27</f>
        <v>85260</v>
      </c>
      <c r="K27" s="85" t="s">
        <v>10</v>
      </c>
    </row>
    <row r="28" spans="1:11" x14ac:dyDescent="0.25">
      <c r="A28" s="13"/>
      <c r="B28" s="84">
        <v>41134</v>
      </c>
      <c r="C28" s="85">
        <v>5324</v>
      </c>
      <c r="D28" s="85">
        <v>42781</v>
      </c>
      <c r="E28" s="85" t="s">
        <v>73</v>
      </c>
      <c r="F28" s="85" t="s">
        <v>216</v>
      </c>
      <c r="G28" s="86">
        <v>170</v>
      </c>
      <c r="H28" s="87">
        <v>2</v>
      </c>
      <c r="I28" s="83">
        <v>490</v>
      </c>
      <c r="J28" s="88">
        <f>G28*I28</f>
        <v>83300</v>
      </c>
      <c r="K28" s="85" t="s">
        <v>12</v>
      </c>
    </row>
    <row r="29" spans="1:11" x14ac:dyDescent="0.25">
      <c r="A29" s="13"/>
      <c r="B29" s="96"/>
      <c r="C29" s="97">
        <v>5325</v>
      </c>
      <c r="D29" s="97"/>
      <c r="E29" s="97"/>
      <c r="F29" s="97" t="s">
        <v>93</v>
      </c>
      <c r="G29" s="98"/>
      <c r="H29" s="99"/>
      <c r="I29" s="80">
        <v>490</v>
      </c>
      <c r="J29" s="100"/>
      <c r="K29" s="97"/>
    </row>
    <row r="30" spans="1:11" x14ac:dyDescent="0.25">
      <c r="A30" s="13"/>
      <c r="B30" s="84">
        <v>41134</v>
      </c>
      <c r="C30" s="85">
        <v>5326</v>
      </c>
      <c r="D30" s="85">
        <v>42777</v>
      </c>
      <c r="E30" s="85" t="s">
        <v>163</v>
      </c>
      <c r="F30" s="85" t="s">
        <v>212</v>
      </c>
      <c r="G30" s="86">
        <v>50</v>
      </c>
      <c r="H30" s="87">
        <v>2</v>
      </c>
      <c r="I30" s="83">
        <v>490</v>
      </c>
      <c r="J30" s="88">
        <v>24500</v>
      </c>
      <c r="K30" s="85" t="s">
        <v>121</v>
      </c>
    </row>
    <row r="31" spans="1:11" x14ac:dyDescent="0.25">
      <c r="A31" s="13"/>
      <c r="B31" s="84">
        <v>41135</v>
      </c>
      <c r="C31" s="85">
        <v>5327</v>
      </c>
      <c r="D31" s="85">
        <v>42796</v>
      </c>
      <c r="E31" s="85" t="s">
        <v>73</v>
      </c>
      <c r="F31" s="85" t="s">
        <v>216</v>
      </c>
      <c r="G31" s="86">
        <v>340</v>
      </c>
      <c r="H31" s="87">
        <v>4</v>
      </c>
      <c r="I31" s="83">
        <v>490</v>
      </c>
      <c r="J31" s="88">
        <f t="shared" ref="J31:J39" si="1">G31*I31</f>
        <v>166600</v>
      </c>
      <c r="K31" s="85" t="s">
        <v>121</v>
      </c>
    </row>
    <row r="32" spans="1:11" x14ac:dyDescent="0.25">
      <c r="A32" s="13"/>
      <c r="B32" s="96">
        <v>41135</v>
      </c>
      <c r="C32" s="97">
        <v>5328</v>
      </c>
      <c r="D32" s="97"/>
      <c r="E32" s="97"/>
      <c r="F32" s="97" t="s">
        <v>93</v>
      </c>
      <c r="G32" s="98"/>
      <c r="H32" s="99"/>
      <c r="I32" s="80"/>
      <c r="J32" s="100"/>
      <c r="K32" s="97"/>
    </row>
    <row r="33" spans="1:13" x14ac:dyDescent="0.25">
      <c r="A33" s="13"/>
      <c r="B33" s="84">
        <v>41135</v>
      </c>
      <c r="C33" s="85">
        <v>5329</v>
      </c>
      <c r="D33" s="85">
        <v>42789</v>
      </c>
      <c r="E33" s="85" t="s">
        <v>26</v>
      </c>
      <c r="F33" s="85" t="s">
        <v>217</v>
      </c>
      <c r="G33" s="86">
        <v>147</v>
      </c>
      <c r="H33" s="87">
        <v>3</v>
      </c>
      <c r="I33" s="83">
        <v>490</v>
      </c>
      <c r="J33" s="88">
        <f t="shared" si="1"/>
        <v>72030</v>
      </c>
      <c r="K33" s="85" t="s">
        <v>121</v>
      </c>
      <c r="L33" s="14"/>
    </row>
    <row r="34" spans="1:13" x14ac:dyDescent="0.25">
      <c r="A34" s="13"/>
      <c r="B34" s="84">
        <v>41136</v>
      </c>
      <c r="C34" s="85">
        <v>5330</v>
      </c>
      <c r="D34" s="85">
        <v>42793</v>
      </c>
      <c r="E34" s="85" t="s">
        <v>198</v>
      </c>
      <c r="F34" s="85" t="s">
        <v>75</v>
      </c>
      <c r="G34" s="86">
        <v>146</v>
      </c>
      <c r="H34" s="87">
        <v>2</v>
      </c>
      <c r="I34" s="83">
        <v>490</v>
      </c>
      <c r="J34" s="88">
        <f t="shared" si="1"/>
        <v>71540</v>
      </c>
      <c r="K34" s="85" t="s">
        <v>154</v>
      </c>
      <c r="L34" s="14"/>
    </row>
    <row r="35" spans="1:13" x14ac:dyDescent="0.25">
      <c r="A35" s="13"/>
      <c r="B35" s="84">
        <v>41136</v>
      </c>
      <c r="C35" s="85">
        <v>5331</v>
      </c>
      <c r="D35" s="85">
        <v>42802</v>
      </c>
      <c r="E35" s="85" t="s">
        <v>37</v>
      </c>
      <c r="F35" s="85" t="s">
        <v>218</v>
      </c>
      <c r="G35" s="86">
        <v>150</v>
      </c>
      <c r="H35" s="87">
        <v>1</v>
      </c>
      <c r="I35" s="83">
        <v>490</v>
      </c>
      <c r="J35" s="88">
        <f t="shared" si="1"/>
        <v>73500</v>
      </c>
      <c r="K35" s="85" t="s">
        <v>10</v>
      </c>
      <c r="L35" s="14"/>
    </row>
    <row r="36" spans="1:13" x14ac:dyDescent="0.25">
      <c r="A36" s="13"/>
      <c r="B36" s="84">
        <v>41137</v>
      </c>
      <c r="C36" s="85">
        <v>5332</v>
      </c>
      <c r="D36" s="85">
        <v>42810</v>
      </c>
      <c r="E36" s="85" t="s">
        <v>73</v>
      </c>
      <c r="F36" s="85" t="s">
        <v>219</v>
      </c>
      <c r="G36" s="86">
        <v>60</v>
      </c>
      <c r="H36" s="87">
        <v>1</v>
      </c>
      <c r="I36" s="83">
        <v>490</v>
      </c>
      <c r="J36" s="88">
        <f t="shared" si="1"/>
        <v>29400</v>
      </c>
      <c r="K36" s="85" t="s">
        <v>133</v>
      </c>
      <c r="L36" s="14"/>
    </row>
    <row r="37" spans="1:13" x14ac:dyDescent="0.25">
      <c r="A37" s="13"/>
      <c r="B37" s="84">
        <v>41137</v>
      </c>
      <c r="C37" s="85">
        <v>5333</v>
      </c>
      <c r="D37" s="85">
        <v>42796</v>
      </c>
      <c r="E37" s="85" t="s">
        <v>198</v>
      </c>
      <c r="F37" s="85" t="s">
        <v>220</v>
      </c>
      <c r="G37" s="86">
        <v>344</v>
      </c>
      <c r="H37" s="87">
        <v>4</v>
      </c>
      <c r="I37" s="83">
        <v>490</v>
      </c>
      <c r="J37" s="88">
        <f t="shared" si="1"/>
        <v>168560</v>
      </c>
      <c r="K37" s="85" t="s">
        <v>121</v>
      </c>
    </row>
    <row r="38" spans="1:13" x14ac:dyDescent="0.25">
      <c r="A38" s="13"/>
      <c r="B38" s="84">
        <v>41140</v>
      </c>
      <c r="C38" s="85">
        <v>5334</v>
      </c>
      <c r="D38" s="85">
        <v>42828</v>
      </c>
      <c r="E38" s="85" t="s">
        <v>37</v>
      </c>
      <c r="F38" s="85" t="s">
        <v>161</v>
      </c>
      <c r="G38" s="86">
        <v>668</v>
      </c>
      <c r="H38" s="87">
        <v>4</v>
      </c>
      <c r="I38" s="83">
        <v>490</v>
      </c>
      <c r="J38" s="88">
        <f t="shared" si="1"/>
        <v>327320</v>
      </c>
      <c r="K38" s="85" t="s">
        <v>11</v>
      </c>
    </row>
    <row r="39" spans="1:13" x14ac:dyDescent="0.25">
      <c r="A39" s="13"/>
      <c r="B39" s="84">
        <v>41142</v>
      </c>
      <c r="C39" s="85">
        <v>5335</v>
      </c>
      <c r="D39" s="85">
        <v>42849</v>
      </c>
      <c r="E39" s="85" t="s">
        <v>37</v>
      </c>
      <c r="F39" s="85" t="s">
        <v>72</v>
      </c>
      <c r="G39" s="86">
        <v>100</v>
      </c>
      <c r="H39" s="87">
        <v>2</v>
      </c>
      <c r="I39" s="83">
        <v>490</v>
      </c>
      <c r="J39" s="88">
        <f t="shared" si="1"/>
        <v>49000</v>
      </c>
      <c r="K39" s="85" t="s">
        <v>12</v>
      </c>
    </row>
    <row r="40" spans="1:13" x14ac:dyDescent="0.25">
      <c r="A40" s="13"/>
      <c r="B40" s="84">
        <v>41142</v>
      </c>
      <c r="C40" s="85">
        <v>5336</v>
      </c>
      <c r="D40" s="85">
        <v>42860</v>
      </c>
      <c r="E40" s="85" t="s">
        <v>65</v>
      </c>
      <c r="F40" s="85" t="s">
        <v>75</v>
      </c>
      <c r="G40" s="86">
        <v>163</v>
      </c>
      <c r="H40" s="87">
        <v>2</v>
      </c>
      <c r="I40" s="83">
        <v>490</v>
      </c>
      <c r="J40" s="88">
        <f>G40*I40</f>
        <v>79870</v>
      </c>
      <c r="K40" s="85" t="s">
        <v>121</v>
      </c>
      <c r="L40" s="14"/>
      <c r="M40" s="14"/>
    </row>
    <row r="41" spans="1:13" x14ac:dyDescent="0.25">
      <c r="A41" s="13"/>
      <c r="B41" s="84">
        <v>41144</v>
      </c>
      <c r="C41" s="85">
        <v>5337</v>
      </c>
      <c r="D41" s="85">
        <v>42899</v>
      </c>
      <c r="E41" s="85" t="s">
        <v>163</v>
      </c>
      <c r="F41" s="85" t="s">
        <v>212</v>
      </c>
      <c r="G41" s="86">
        <v>175</v>
      </c>
      <c r="H41" s="87">
        <v>7</v>
      </c>
      <c r="I41" s="83">
        <v>490</v>
      </c>
      <c r="J41" s="88">
        <f>G41*I41</f>
        <v>85750</v>
      </c>
      <c r="K41" s="85" t="s">
        <v>10</v>
      </c>
      <c r="L41" s="14"/>
      <c r="M41" s="14"/>
    </row>
    <row r="42" spans="1:13" x14ac:dyDescent="0.25">
      <c r="A42" s="13"/>
      <c r="B42" s="84">
        <v>41144</v>
      </c>
      <c r="C42" s="85">
        <v>5338</v>
      </c>
      <c r="D42" s="85">
        <v>42894</v>
      </c>
      <c r="E42" s="85" t="s">
        <v>37</v>
      </c>
      <c r="F42" s="85" t="s">
        <v>72</v>
      </c>
      <c r="G42" s="86">
        <v>150</v>
      </c>
      <c r="H42" s="87">
        <v>3</v>
      </c>
      <c r="I42" s="83">
        <v>490</v>
      </c>
      <c r="J42" s="88">
        <f>G42*I42</f>
        <v>73500</v>
      </c>
      <c r="K42" s="85" t="s">
        <v>12</v>
      </c>
      <c r="L42" s="14"/>
      <c r="M42" s="14"/>
    </row>
    <row r="43" spans="1:13" x14ac:dyDescent="0.25">
      <c r="A43" s="13"/>
      <c r="B43" s="84">
        <v>41145</v>
      </c>
      <c r="C43" s="85">
        <v>5339</v>
      </c>
      <c r="D43" s="85">
        <v>42905</v>
      </c>
      <c r="E43" s="84" t="s">
        <v>73</v>
      </c>
      <c r="F43" s="84" t="s">
        <v>222</v>
      </c>
      <c r="G43" s="86">
        <v>85</v>
      </c>
      <c r="H43" s="87">
        <v>1</v>
      </c>
      <c r="I43" s="83">
        <v>490</v>
      </c>
      <c r="J43" s="88">
        <f>G43*I42</f>
        <v>41650</v>
      </c>
      <c r="K43" s="84" t="s">
        <v>10</v>
      </c>
      <c r="L43" s="14"/>
      <c r="M43" s="14"/>
    </row>
    <row r="44" spans="1:13" x14ac:dyDescent="0.25">
      <c r="A44" s="13"/>
      <c r="B44" s="84">
        <v>41145</v>
      </c>
      <c r="C44" s="85">
        <v>5340</v>
      </c>
      <c r="D44" s="85">
        <v>42907</v>
      </c>
      <c r="E44" s="85" t="s">
        <v>37</v>
      </c>
      <c r="F44" s="85" t="s">
        <v>223</v>
      </c>
      <c r="G44" s="86">
        <v>124</v>
      </c>
      <c r="H44" s="87">
        <v>1</v>
      </c>
      <c r="I44" s="83">
        <v>490</v>
      </c>
      <c r="J44" s="88">
        <f>G44*I44</f>
        <v>60760</v>
      </c>
      <c r="K44" s="85" t="s">
        <v>10</v>
      </c>
      <c r="L44" s="14"/>
      <c r="M44" s="14"/>
    </row>
    <row r="45" spans="1:13" x14ac:dyDescent="0.25">
      <c r="A45" s="13"/>
      <c r="B45" s="84">
        <v>41145</v>
      </c>
      <c r="C45" s="85">
        <v>5341</v>
      </c>
      <c r="D45" s="85">
        <v>42909</v>
      </c>
      <c r="E45" s="85" t="s">
        <v>65</v>
      </c>
      <c r="F45" s="85" t="s">
        <v>75</v>
      </c>
      <c r="G45" s="86">
        <v>168</v>
      </c>
      <c r="H45" s="87">
        <v>2</v>
      </c>
      <c r="I45" s="83">
        <v>490</v>
      </c>
      <c r="J45" s="88">
        <f>G45*I45</f>
        <v>82320</v>
      </c>
      <c r="K45" s="85" t="s">
        <v>12</v>
      </c>
      <c r="L45" s="15"/>
      <c r="M45" s="14"/>
    </row>
    <row r="46" spans="1:13" x14ac:dyDescent="0.25">
      <c r="A46" s="13"/>
      <c r="B46" s="84">
        <v>41147</v>
      </c>
      <c r="C46" s="85">
        <v>5342</v>
      </c>
      <c r="D46" s="85">
        <v>42910</v>
      </c>
      <c r="E46" s="85" t="s">
        <v>73</v>
      </c>
      <c r="F46" s="85" t="s">
        <v>222</v>
      </c>
      <c r="G46" s="86">
        <v>170</v>
      </c>
      <c r="H46" s="87">
        <v>2</v>
      </c>
      <c r="I46" s="83">
        <v>490</v>
      </c>
      <c r="J46" s="88">
        <f>G46*I46</f>
        <v>83300</v>
      </c>
      <c r="K46" s="85" t="s">
        <v>12</v>
      </c>
      <c r="L46" s="14"/>
      <c r="M46" s="14"/>
    </row>
    <row r="47" spans="1:13" x14ac:dyDescent="0.25">
      <c r="A47" s="13"/>
      <c r="B47" s="84">
        <v>41147</v>
      </c>
      <c r="C47" s="85">
        <v>5343</v>
      </c>
      <c r="D47" s="85">
        <v>42922</v>
      </c>
      <c r="E47" s="85" t="s">
        <v>65</v>
      </c>
      <c r="F47" s="85" t="s">
        <v>224</v>
      </c>
      <c r="G47" s="86">
        <v>168</v>
      </c>
      <c r="H47" s="87">
        <v>2</v>
      </c>
      <c r="I47" s="83">
        <v>490</v>
      </c>
      <c r="J47" s="88">
        <f>G47*I47</f>
        <v>82320</v>
      </c>
      <c r="K47" s="85" t="s">
        <v>121</v>
      </c>
      <c r="L47" s="51"/>
      <c r="M47" s="14"/>
    </row>
    <row r="48" spans="1:13" x14ac:dyDescent="0.25">
      <c r="A48" s="13"/>
      <c r="B48" s="84">
        <v>41147</v>
      </c>
      <c r="C48" s="85">
        <v>5344</v>
      </c>
      <c r="D48" s="85">
        <v>42926</v>
      </c>
      <c r="E48" s="85" t="s">
        <v>73</v>
      </c>
      <c r="F48" s="85" t="s">
        <v>222</v>
      </c>
      <c r="G48" s="86">
        <v>170</v>
      </c>
      <c r="H48" s="87">
        <v>2</v>
      </c>
      <c r="I48" s="83">
        <v>490</v>
      </c>
      <c r="J48" s="88">
        <f>G48*I48</f>
        <v>83300</v>
      </c>
      <c r="K48" s="85" t="s">
        <v>10</v>
      </c>
      <c r="L48" s="51"/>
      <c r="M48" s="14"/>
    </row>
    <row r="49" spans="1:13" x14ac:dyDescent="0.25">
      <c r="A49" s="13"/>
      <c r="B49" s="89"/>
      <c r="C49" s="102">
        <v>5345</v>
      </c>
      <c r="D49" s="89"/>
      <c r="E49" s="89"/>
      <c r="F49" s="89" t="s">
        <v>209</v>
      </c>
      <c r="G49" s="89"/>
      <c r="H49" s="89"/>
      <c r="I49" s="89"/>
      <c r="J49" s="103"/>
      <c r="K49" s="103"/>
      <c r="L49" s="51"/>
      <c r="M49" s="14"/>
    </row>
    <row r="50" spans="1:13" x14ac:dyDescent="0.25">
      <c r="A50" s="13"/>
      <c r="B50" s="84">
        <v>41151</v>
      </c>
      <c r="C50" s="85">
        <v>5346</v>
      </c>
      <c r="D50" s="85">
        <v>42972</v>
      </c>
      <c r="E50" s="85" t="s">
        <v>73</v>
      </c>
      <c r="F50" s="85" t="s">
        <v>225</v>
      </c>
      <c r="G50" s="86">
        <v>170</v>
      </c>
      <c r="H50" s="87">
        <v>2</v>
      </c>
      <c r="I50" s="83">
        <v>490</v>
      </c>
      <c r="J50" s="88">
        <f t="shared" ref="J50" si="2">G50*I50</f>
        <v>83300</v>
      </c>
      <c r="K50" s="85" t="s">
        <v>11</v>
      </c>
      <c r="L50" s="51"/>
      <c r="M50" s="14"/>
    </row>
    <row r="51" spans="1:13" x14ac:dyDescent="0.25">
      <c r="A51" s="13"/>
      <c r="B51" s="84">
        <v>41152</v>
      </c>
      <c r="C51" s="85">
        <v>5347</v>
      </c>
      <c r="D51" s="85">
        <v>42993</v>
      </c>
      <c r="E51" s="85" t="s">
        <v>43</v>
      </c>
      <c r="F51" s="85" t="s">
        <v>226</v>
      </c>
      <c r="G51" s="86">
        <v>170</v>
      </c>
      <c r="H51" s="87">
        <v>2</v>
      </c>
      <c r="I51" s="83">
        <v>490</v>
      </c>
      <c r="J51" s="88">
        <f>G51*I51</f>
        <v>83300</v>
      </c>
      <c r="K51" s="85" t="s">
        <v>121</v>
      </c>
      <c r="L51" s="51"/>
      <c r="M51" s="14"/>
    </row>
    <row r="52" spans="1:13" x14ac:dyDescent="0.25">
      <c r="A52" s="13"/>
      <c r="B52" s="105"/>
      <c r="C52" s="105"/>
      <c r="D52" s="105"/>
      <c r="E52" s="105"/>
      <c r="F52" s="105"/>
      <c r="G52" s="105"/>
      <c r="H52" s="106"/>
      <c r="I52" s="105"/>
      <c r="J52" s="105"/>
      <c r="K52" s="105"/>
      <c r="L52" s="51"/>
      <c r="M52" s="14"/>
    </row>
    <row r="53" spans="1:13" ht="15.75" thickBot="1" x14ac:dyDescent="0.3">
      <c r="A53" s="13"/>
      <c r="B53" s="21"/>
      <c r="C53" s="21"/>
      <c r="D53" s="22"/>
      <c r="E53" s="23"/>
      <c r="F53" s="23"/>
      <c r="G53" s="104">
        <f>SUM(G5:G51)</f>
        <v>6196</v>
      </c>
      <c r="H53" s="24"/>
      <c r="I53" s="25"/>
      <c r="J53" s="26">
        <f>SUM(J5:J51)</f>
        <v>3038965</v>
      </c>
      <c r="L53" s="51"/>
      <c r="M53" s="14"/>
    </row>
    <row r="54" spans="1:13" ht="15.75" thickBot="1" x14ac:dyDescent="0.3">
      <c r="A54" s="13"/>
      <c r="B54" s="21"/>
      <c r="D54" s="20"/>
      <c r="E54" s="20"/>
      <c r="F54" s="20"/>
      <c r="L54" s="51"/>
      <c r="M54" s="14"/>
    </row>
    <row r="55" spans="1:13" ht="15.75" x14ac:dyDescent="0.25">
      <c r="A55" s="13"/>
      <c r="F55" s="28" t="s">
        <v>22</v>
      </c>
      <c r="L55" s="14"/>
      <c r="M55" s="14"/>
    </row>
    <row r="56" spans="1:13" ht="19.5" thickBot="1" x14ac:dyDescent="0.35">
      <c r="A56" s="13"/>
      <c r="F56" s="29"/>
      <c r="I56" s="30" t="s">
        <v>23</v>
      </c>
      <c r="J56" s="30" t="s">
        <v>24</v>
      </c>
      <c r="L56" s="14"/>
      <c r="M56" s="14"/>
    </row>
    <row r="57" spans="1:13" ht="15.75" thickBot="1" x14ac:dyDescent="0.3">
      <c r="A57" s="13"/>
      <c r="F57" s="29"/>
      <c r="I57" s="31">
        <f>J57/495</f>
        <v>36.835939393939398</v>
      </c>
      <c r="J57" s="32">
        <f>J53*3%/5</f>
        <v>18233.79</v>
      </c>
      <c r="L57" s="14"/>
      <c r="M57" s="14"/>
    </row>
    <row r="58" spans="1:13" ht="15.75" thickBot="1" x14ac:dyDescent="0.3">
      <c r="A58" s="13"/>
      <c r="F58" s="33"/>
      <c r="L58" s="14"/>
      <c r="M58" s="14"/>
    </row>
    <row r="59" spans="1:13" x14ac:dyDescent="0.25">
      <c r="A59" s="13"/>
      <c r="D59" s="1" t="s">
        <v>189</v>
      </c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0"/>
  <sheetViews>
    <sheetView zoomScale="106" zoomScaleNormal="106" workbookViewId="0">
      <selection activeCell="G28" sqref="G28"/>
    </sheetView>
  </sheetViews>
  <sheetFormatPr baseColWidth="10" defaultRowHeight="15" x14ac:dyDescent="0.25"/>
  <cols>
    <col min="1" max="1" width="1.42578125" style="1" customWidth="1"/>
    <col min="2" max="2" width="11.28515625" style="1" customWidth="1"/>
    <col min="3" max="3" width="10.28515625" style="1" customWidth="1"/>
    <col min="4" max="4" width="10.140625" style="1" customWidth="1"/>
    <col min="5" max="5" width="23.85546875" style="1" customWidth="1"/>
    <col min="6" max="6" width="47.28515625" style="1" customWidth="1"/>
    <col min="7" max="7" width="11.42578125" style="1"/>
    <col min="8" max="8" width="11.42578125" style="27"/>
    <col min="9" max="9" width="12.7109375" style="1" customWidth="1"/>
    <col min="10" max="10" width="11.42578125" style="1"/>
    <col min="11" max="11" width="13.42578125" style="1" customWidth="1"/>
    <col min="12" max="16384" width="11.42578125" style="1"/>
  </cols>
  <sheetData>
    <row r="3" spans="2:11" ht="18.75" x14ac:dyDescent="0.3">
      <c r="B3" s="127" t="s">
        <v>227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2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2:11" x14ac:dyDescent="0.25">
      <c r="B5" s="76">
        <v>41154</v>
      </c>
      <c r="C5" s="77">
        <v>5348</v>
      </c>
      <c r="D5" s="77">
        <v>43039</v>
      </c>
      <c r="E5" s="77" t="s">
        <v>146</v>
      </c>
      <c r="F5" s="77" t="s">
        <v>228</v>
      </c>
      <c r="G5" s="81">
        <v>168</v>
      </c>
      <c r="H5" s="82">
        <v>2</v>
      </c>
      <c r="I5" s="83">
        <v>490</v>
      </c>
      <c r="J5" s="83">
        <f t="shared" ref="J5:J10" si="0">G5*I5</f>
        <v>82320</v>
      </c>
      <c r="K5" s="77" t="s">
        <v>121</v>
      </c>
    </row>
    <row r="6" spans="2:11" x14ac:dyDescent="0.25">
      <c r="B6" s="76">
        <v>41155</v>
      </c>
      <c r="C6" s="77">
        <v>5349</v>
      </c>
      <c r="D6" s="77">
        <v>43039</v>
      </c>
      <c r="E6" s="77" t="s">
        <v>229</v>
      </c>
      <c r="F6" s="77" t="s">
        <v>160</v>
      </c>
      <c r="G6" s="81">
        <v>180</v>
      </c>
      <c r="H6" s="82">
        <v>2</v>
      </c>
      <c r="I6" s="83">
        <v>490</v>
      </c>
      <c r="J6" s="83">
        <f t="shared" si="0"/>
        <v>88200</v>
      </c>
      <c r="K6" s="77" t="s">
        <v>10</v>
      </c>
    </row>
    <row r="7" spans="2:11" x14ac:dyDescent="0.25">
      <c r="B7" s="76">
        <v>41156</v>
      </c>
      <c r="C7" s="77">
        <v>5350</v>
      </c>
      <c r="D7" s="77">
        <v>43035</v>
      </c>
      <c r="E7" s="77" t="s">
        <v>230</v>
      </c>
      <c r="F7" s="77" t="s">
        <v>188</v>
      </c>
      <c r="G7" s="81">
        <v>39</v>
      </c>
      <c r="H7" s="82">
        <v>1</v>
      </c>
      <c r="I7" s="83">
        <v>490</v>
      </c>
      <c r="J7" s="83">
        <f t="shared" si="0"/>
        <v>19110</v>
      </c>
      <c r="K7" s="77" t="s">
        <v>11</v>
      </c>
    </row>
    <row r="8" spans="2:11" x14ac:dyDescent="0.25">
      <c r="B8" s="76">
        <v>41157</v>
      </c>
      <c r="C8" s="77">
        <v>5351</v>
      </c>
      <c r="D8" s="77">
        <v>43051</v>
      </c>
      <c r="E8" s="77" t="s">
        <v>37</v>
      </c>
      <c r="F8" s="77" t="s">
        <v>168</v>
      </c>
      <c r="G8" s="81">
        <v>74</v>
      </c>
      <c r="H8" s="82">
        <v>2</v>
      </c>
      <c r="I8" s="83">
        <v>490</v>
      </c>
      <c r="J8" s="83">
        <f t="shared" si="0"/>
        <v>36260</v>
      </c>
      <c r="K8" s="77" t="s">
        <v>10</v>
      </c>
    </row>
    <row r="9" spans="2:11" x14ac:dyDescent="0.25">
      <c r="B9" s="76">
        <v>41159</v>
      </c>
      <c r="C9" s="77">
        <v>5352</v>
      </c>
      <c r="D9" s="77">
        <v>43062</v>
      </c>
      <c r="E9" s="77" t="s">
        <v>37</v>
      </c>
      <c r="F9" s="77" t="s">
        <v>231</v>
      </c>
      <c r="G9" s="81">
        <v>86</v>
      </c>
      <c r="H9" s="82">
        <v>1</v>
      </c>
      <c r="I9" s="83">
        <v>490</v>
      </c>
      <c r="J9" s="83">
        <f t="shared" si="0"/>
        <v>42140</v>
      </c>
      <c r="K9" s="77" t="s">
        <v>121</v>
      </c>
    </row>
    <row r="10" spans="2:11" x14ac:dyDescent="0.25">
      <c r="B10" s="76">
        <v>41160</v>
      </c>
      <c r="C10" s="77">
        <v>5353</v>
      </c>
      <c r="D10" s="77">
        <v>43068</v>
      </c>
      <c r="E10" s="77" t="s">
        <v>229</v>
      </c>
      <c r="F10" s="77" t="s">
        <v>232</v>
      </c>
      <c r="G10" s="81">
        <v>340</v>
      </c>
      <c r="H10" s="82">
        <v>4</v>
      </c>
      <c r="I10" s="83">
        <v>490</v>
      </c>
      <c r="J10" s="83">
        <f t="shared" si="0"/>
        <v>166600</v>
      </c>
      <c r="K10" s="77" t="s">
        <v>10</v>
      </c>
    </row>
    <row r="11" spans="2:11" x14ac:dyDescent="0.25">
      <c r="B11" s="96"/>
      <c r="C11" s="97">
        <v>5354</v>
      </c>
      <c r="D11" s="97"/>
      <c r="E11" s="97"/>
      <c r="F11" s="97" t="s">
        <v>93</v>
      </c>
      <c r="G11" s="98"/>
      <c r="H11" s="99"/>
      <c r="I11" s="80"/>
      <c r="J11" s="100"/>
      <c r="K11" s="97"/>
    </row>
    <row r="12" spans="2:11" x14ac:dyDescent="0.25">
      <c r="B12" s="84">
        <v>41163</v>
      </c>
      <c r="C12" s="85">
        <v>5355</v>
      </c>
      <c r="D12" s="85">
        <v>43082</v>
      </c>
      <c r="E12" s="85" t="s">
        <v>37</v>
      </c>
      <c r="F12" s="85" t="s">
        <v>233</v>
      </c>
      <c r="G12" s="86">
        <v>296</v>
      </c>
      <c r="H12" s="87">
        <v>2</v>
      </c>
      <c r="I12" s="83">
        <v>490</v>
      </c>
      <c r="J12" s="88">
        <f t="shared" ref="J12:J19" si="1">G12*I12</f>
        <v>145040</v>
      </c>
      <c r="K12" s="85" t="s">
        <v>10</v>
      </c>
    </row>
    <row r="13" spans="2:11" x14ac:dyDescent="0.25">
      <c r="B13" s="84">
        <v>41165</v>
      </c>
      <c r="C13" s="87">
        <v>5356</v>
      </c>
      <c r="D13" s="85">
        <v>43095</v>
      </c>
      <c r="E13" s="85" t="s">
        <v>163</v>
      </c>
      <c r="F13" s="85" t="s">
        <v>15</v>
      </c>
      <c r="G13" s="86">
        <v>50</v>
      </c>
      <c r="H13" s="87">
        <v>2</v>
      </c>
      <c r="I13" s="83">
        <v>490</v>
      </c>
      <c r="J13" s="88">
        <f t="shared" si="1"/>
        <v>24500</v>
      </c>
      <c r="K13" s="85" t="s">
        <v>10</v>
      </c>
    </row>
    <row r="14" spans="2:11" x14ac:dyDescent="0.25">
      <c r="B14" s="84">
        <v>41170</v>
      </c>
      <c r="C14" s="85">
        <v>5357</v>
      </c>
      <c r="D14" s="85">
        <v>43123</v>
      </c>
      <c r="E14" s="85" t="s">
        <v>234</v>
      </c>
      <c r="F14" s="85" t="s">
        <v>235</v>
      </c>
      <c r="G14" s="86">
        <v>120</v>
      </c>
      <c r="H14" s="87">
        <v>2</v>
      </c>
      <c r="I14" s="83">
        <v>490</v>
      </c>
      <c r="J14" s="88">
        <f t="shared" si="1"/>
        <v>58800</v>
      </c>
      <c r="K14" s="85" t="s">
        <v>10</v>
      </c>
    </row>
    <row r="15" spans="2:11" x14ac:dyDescent="0.25">
      <c r="B15" s="84">
        <v>41170</v>
      </c>
      <c r="C15" s="85">
        <v>5358</v>
      </c>
      <c r="D15" s="85">
        <v>43134</v>
      </c>
      <c r="E15" s="85" t="s">
        <v>236</v>
      </c>
      <c r="F15" s="85" t="s">
        <v>237</v>
      </c>
      <c r="G15" s="86">
        <v>200</v>
      </c>
      <c r="H15" s="87">
        <v>4</v>
      </c>
      <c r="I15" s="83">
        <v>490</v>
      </c>
      <c r="J15" s="88">
        <f t="shared" si="1"/>
        <v>98000</v>
      </c>
      <c r="K15" s="85" t="s">
        <v>10</v>
      </c>
    </row>
    <row r="16" spans="2:11" x14ac:dyDescent="0.25">
      <c r="B16" s="84">
        <v>41171</v>
      </c>
      <c r="C16" s="85">
        <v>5359</v>
      </c>
      <c r="D16" s="85">
        <v>43135</v>
      </c>
      <c r="E16" s="85" t="s">
        <v>146</v>
      </c>
      <c r="F16" s="85" t="s">
        <v>228</v>
      </c>
      <c r="G16" s="86">
        <v>148</v>
      </c>
      <c r="H16" s="87">
        <v>2</v>
      </c>
      <c r="I16" s="83">
        <v>490</v>
      </c>
      <c r="J16" s="88">
        <f t="shared" si="1"/>
        <v>72520</v>
      </c>
      <c r="K16" s="85" t="s">
        <v>121</v>
      </c>
    </row>
    <row r="17" spans="1:11" x14ac:dyDescent="0.25">
      <c r="B17" s="84">
        <v>41172</v>
      </c>
      <c r="C17" s="85">
        <v>5360</v>
      </c>
      <c r="D17" s="85">
        <v>43175</v>
      </c>
      <c r="E17" s="85" t="s">
        <v>163</v>
      </c>
      <c r="F17" s="85" t="s">
        <v>15</v>
      </c>
      <c r="G17" s="86">
        <v>100</v>
      </c>
      <c r="H17" s="87">
        <v>4</v>
      </c>
      <c r="I17" s="83">
        <v>490</v>
      </c>
      <c r="J17" s="88">
        <f t="shared" si="1"/>
        <v>49000</v>
      </c>
      <c r="K17" s="85" t="s">
        <v>10</v>
      </c>
    </row>
    <row r="18" spans="1:11" x14ac:dyDescent="0.25">
      <c r="B18" s="84">
        <v>41173</v>
      </c>
      <c r="C18" s="85">
        <v>5361</v>
      </c>
      <c r="D18" s="85">
        <v>43174</v>
      </c>
      <c r="E18" s="85" t="s">
        <v>146</v>
      </c>
      <c r="F18" s="107" t="s">
        <v>228</v>
      </c>
      <c r="G18" s="86">
        <v>168</v>
      </c>
      <c r="H18" s="87">
        <v>2</v>
      </c>
      <c r="I18" s="83">
        <v>490</v>
      </c>
      <c r="J18" s="88">
        <f t="shared" si="1"/>
        <v>82320</v>
      </c>
      <c r="K18" s="85" t="s">
        <v>10</v>
      </c>
    </row>
    <row r="19" spans="1:11" x14ac:dyDescent="0.25">
      <c r="A19" s="13"/>
      <c r="B19" s="84">
        <v>41175</v>
      </c>
      <c r="C19" s="85">
        <v>5362</v>
      </c>
      <c r="D19" s="85">
        <v>43192</v>
      </c>
      <c r="E19" s="85" t="s">
        <v>26</v>
      </c>
      <c r="F19" s="85" t="s">
        <v>238</v>
      </c>
      <c r="G19" s="86">
        <v>49</v>
      </c>
      <c r="H19" s="87">
        <v>1</v>
      </c>
      <c r="I19" s="83">
        <v>490</v>
      </c>
      <c r="J19" s="88">
        <f t="shared" si="1"/>
        <v>24010</v>
      </c>
      <c r="K19" s="85" t="s">
        <v>121</v>
      </c>
    </row>
    <row r="20" spans="1:11" x14ac:dyDescent="0.25">
      <c r="A20" s="13"/>
      <c r="B20" s="96"/>
      <c r="C20" s="97">
        <v>5363</v>
      </c>
      <c r="D20" s="97"/>
      <c r="E20" s="97"/>
      <c r="F20" s="97" t="s">
        <v>93</v>
      </c>
      <c r="G20" s="98"/>
      <c r="H20" s="99"/>
      <c r="I20" s="80"/>
      <c r="J20" s="100"/>
      <c r="K20" s="97"/>
    </row>
    <row r="21" spans="1:11" x14ac:dyDescent="0.25">
      <c r="A21" s="13"/>
      <c r="B21" s="105"/>
      <c r="C21" s="105"/>
      <c r="D21" s="105"/>
      <c r="E21" s="105"/>
      <c r="F21" s="105"/>
      <c r="G21" s="105"/>
      <c r="H21" s="106"/>
      <c r="I21" s="105"/>
      <c r="J21" s="105"/>
      <c r="K21" s="105"/>
    </row>
    <row r="22" spans="1:11" ht="15.75" thickBot="1" x14ac:dyDescent="0.3">
      <c r="A22" s="13"/>
      <c r="B22" s="21"/>
      <c r="C22" s="21"/>
      <c r="D22" s="22"/>
      <c r="E22" s="23"/>
      <c r="F22" s="23"/>
      <c r="G22" s="104">
        <f>SUM(G5:G20)</f>
        <v>2018</v>
      </c>
      <c r="H22" s="24"/>
      <c r="I22" s="25"/>
      <c r="J22" s="26">
        <f>SUM(J5:J20)</f>
        <v>988820</v>
      </c>
    </row>
    <row r="23" spans="1:11" ht="15.75" thickBot="1" x14ac:dyDescent="0.3">
      <c r="A23" s="13"/>
      <c r="B23" s="21"/>
      <c r="D23" s="20"/>
      <c r="E23" s="20"/>
      <c r="F23" s="20"/>
    </row>
    <row r="24" spans="1:11" ht="15.75" x14ac:dyDescent="0.25">
      <c r="A24" s="13"/>
      <c r="F24" s="28" t="s">
        <v>22</v>
      </c>
    </row>
    <row r="25" spans="1:11" ht="19.5" thickBot="1" x14ac:dyDescent="0.35">
      <c r="A25" s="13"/>
      <c r="F25" s="29"/>
      <c r="I25" s="30" t="s">
        <v>23</v>
      </c>
      <c r="J25" s="30" t="s">
        <v>24</v>
      </c>
    </row>
    <row r="26" spans="1:11" ht="15.75" thickBot="1" x14ac:dyDescent="0.3">
      <c r="A26" s="13"/>
      <c r="F26" s="29"/>
      <c r="I26" s="31">
        <f>J26/495</f>
        <v>11.985696969696971</v>
      </c>
      <c r="J26" s="32">
        <f>J22*3%/5</f>
        <v>5932.92</v>
      </c>
    </row>
    <row r="27" spans="1:11" ht="15.75" thickBot="1" x14ac:dyDescent="0.3">
      <c r="A27" s="13"/>
      <c r="F27" s="33"/>
    </row>
    <row r="28" spans="1:11" x14ac:dyDescent="0.25">
      <c r="A28" s="13"/>
      <c r="D28" s="1" t="s">
        <v>189</v>
      </c>
    </row>
    <row r="29" spans="1:11" x14ac:dyDescent="0.25">
      <c r="A29" s="13"/>
    </row>
    <row r="30" spans="1:11" x14ac:dyDescent="0.25">
      <c r="A30" s="13"/>
    </row>
    <row r="31" spans="1:11" x14ac:dyDescent="0.25">
      <c r="A31" s="13"/>
    </row>
    <row r="32" spans="1:11" x14ac:dyDescent="0.25">
      <c r="A32" s="13"/>
    </row>
    <row r="33" spans="1:13" x14ac:dyDescent="0.25">
      <c r="A33" s="13"/>
      <c r="L33" s="14"/>
    </row>
    <row r="34" spans="1:13" x14ac:dyDescent="0.25">
      <c r="A34" s="13"/>
      <c r="L34" s="14"/>
    </row>
    <row r="35" spans="1:13" x14ac:dyDescent="0.25">
      <c r="A35" s="13"/>
      <c r="L35" s="14"/>
    </row>
    <row r="36" spans="1:13" x14ac:dyDescent="0.25">
      <c r="A36" s="13"/>
      <c r="L36" s="14"/>
    </row>
    <row r="37" spans="1:13" x14ac:dyDescent="0.25">
      <c r="A37" s="13"/>
    </row>
    <row r="38" spans="1:13" x14ac:dyDescent="0.25">
      <c r="A38" s="13"/>
    </row>
    <row r="39" spans="1:13" x14ac:dyDescent="0.25">
      <c r="A39" s="13"/>
    </row>
    <row r="40" spans="1:13" x14ac:dyDescent="0.25">
      <c r="A40" s="13"/>
      <c r="L40" s="14"/>
      <c r="M40" s="14"/>
    </row>
    <row r="41" spans="1:13" x14ac:dyDescent="0.25">
      <c r="A41" s="13"/>
      <c r="L41" s="14"/>
      <c r="M41" s="14"/>
    </row>
    <row r="42" spans="1:13" x14ac:dyDescent="0.25">
      <c r="A42" s="13"/>
      <c r="L42" s="14"/>
      <c r="M42" s="14"/>
    </row>
    <row r="43" spans="1:13" x14ac:dyDescent="0.25">
      <c r="A43" s="13"/>
      <c r="L43" s="14"/>
      <c r="M43" s="14"/>
    </row>
    <row r="44" spans="1:13" x14ac:dyDescent="0.25">
      <c r="A44" s="13"/>
      <c r="L44" s="14"/>
      <c r="M44" s="14"/>
    </row>
    <row r="45" spans="1:13" x14ac:dyDescent="0.25">
      <c r="A45" s="13"/>
      <c r="L45" s="15"/>
      <c r="M45" s="14"/>
    </row>
    <row r="46" spans="1:13" x14ac:dyDescent="0.25">
      <c r="A46" s="13"/>
      <c r="L46" s="14"/>
      <c r="M46" s="14"/>
    </row>
    <row r="47" spans="1:13" x14ac:dyDescent="0.25">
      <c r="A47" s="13"/>
      <c r="L47" s="51"/>
      <c r="M47" s="14"/>
    </row>
    <row r="48" spans="1:13" x14ac:dyDescent="0.25">
      <c r="A48" s="13"/>
      <c r="L48" s="51"/>
      <c r="M48" s="14"/>
    </row>
    <row r="49" spans="1:13" x14ac:dyDescent="0.25">
      <c r="A49" s="13"/>
      <c r="L49" s="51"/>
      <c r="M49" s="14"/>
    </row>
    <row r="50" spans="1:13" x14ac:dyDescent="0.25">
      <c r="A50" s="13"/>
      <c r="L50" s="51"/>
      <c r="M50" s="14"/>
    </row>
    <row r="51" spans="1:13" x14ac:dyDescent="0.25">
      <c r="A51" s="13"/>
      <c r="L51" s="51"/>
      <c r="M51" s="14"/>
    </row>
    <row r="52" spans="1:13" x14ac:dyDescent="0.25">
      <c r="A52" s="13"/>
      <c r="L52" s="51"/>
      <c r="M52" s="14"/>
    </row>
    <row r="53" spans="1:13" x14ac:dyDescent="0.25">
      <c r="A53" s="13"/>
      <c r="L53" s="51"/>
      <c r="M53" s="14"/>
    </row>
    <row r="54" spans="1:13" x14ac:dyDescent="0.25">
      <c r="A54" s="13"/>
      <c r="L54" s="51"/>
      <c r="M54" s="14"/>
    </row>
    <row r="55" spans="1:13" x14ac:dyDescent="0.25">
      <c r="A55" s="13"/>
      <c r="L55" s="14"/>
      <c r="M55" s="14"/>
    </row>
    <row r="56" spans="1:13" x14ac:dyDescent="0.25">
      <c r="A56" s="13"/>
      <c r="L56" s="14"/>
      <c r="M56" s="14"/>
    </row>
    <row r="57" spans="1:13" x14ac:dyDescent="0.25">
      <c r="A57" s="13"/>
      <c r="L57" s="14"/>
      <c r="M57" s="14"/>
    </row>
    <row r="58" spans="1:13" x14ac:dyDescent="0.25">
      <c r="A58" s="13"/>
      <c r="L58" s="14"/>
      <c r="M58" s="14"/>
    </row>
    <row r="59" spans="1:13" x14ac:dyDescent="0.25">
      <c r="A59" s="13"/>
      <c r="L59" s="14"/>
      <c r="M59" s="14"/>
    </row>
    <row r="60" spans="1:13" x14ac:dyDescent="0.25">
      <c r="A60" s="13"/>
      <c r="L60" s="14"/>
      <c r="M60" s="14"/>
    </row>
    <row r="61" spans="1:13" x14ac:dyDescent="0.25">
      <c r="A61" s="13"/>
      <c r="L61" s="14"/>
      <c r="M61" s="14"/>
    </row>
    <row r="62" spans="1:13" x14ac:dyDescent="0.25">
      <c r="A62" s="13"/>
      <c r="L62" s="14"/>
      <c r="M62" s="14"/>
    </row>
    <row r="63" spans="1:13" x14ac:dyDescent="0.25">
      <c r="A63" s="13"/>
      <c r="L63" s="14"/>
      <c r="M63" s="14"/>
    </row>
    <row r="64" spans="1:13" x14ac:dyDescent="0.25">
      <c r="A64" s="13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</sheetData>
  <mergeCells count="1">
    <mergeCell ref="B3:K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2012</vt:lpstr>
      <vt:lpstr>febrero 2012</vt:lpstr>
      <vt:lpstr>Marzo 2012</vt:lpstr>
      <vt:lpstr>ABRIL2012</vt:lpstr>
      <vt:lpstr>MAYO 2012</vt:lpstr>
      <vt:lpstr>JUNIO 2012</vt:lpstr>
      <vt:lpstr>JULIO 2012</vt:lpstr>
      <vt:lpstr>AGOSTO 2012</vt:lpstr>
      <vt:lpstr>SETIEMBRE 2012</vt:lpstr>
      <vt:lpstr>OCTUBRE 2012</vt:lpstr>
      <vt:lpstr>NOVIEMBRE 2012</vt:lpstr>
      <vt:lpstr>DICIEMBRE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2013-03-09T19:31:33Z</dcterms:modified>
</cp:coreProperties>
</file>